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zdpolzbtl\zdpolzbtl61\Vertragsueberwachung_Bekleidung\2026\V-26-0024 Dienstkappen\2_Vergabeunterlagen_§21\Veröffentlichung\"/>
    </mc:Choice>
  </mc:AlternateContent>
  <xr:revisionPtr revIDLastSave="0" documentId="13_ncr:1_{92D3510F-32C0-41C7-9FA4-9A74D69EAB8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L19" i="1" s="1"/>
  <c r="Q19" i="1" s="1"/>
  <c r="K19" i="1"/>
  <c r="P19" i="1"/>
  <c r="U19" i="1"/>
  <c r="Z19" i="1"/>
  <c r="AE19" i="1"/>
  <c r="F20" i="1"/>
  <c r="G20" i="1"/>
  <c r="L20" i="1" s="1"/>
  <c r="Q20" i="1" s="1"/>
  <c r="V20" i="1" s="1"/>
  <c r="AA20" i="1" s="1"/>
  <c r="K20" i="1"/>
  <c r="P20" i="1"/>
  <c r="U20" i="1"/>
  <c r="Z20" i="1"/>
  <c r="AE20" i="1"/>
  <c r="AF20" i="1" l="1"/>
  <c r="V19" i="1"/>
  <c r="AA19" i="1" s="1"/>
  <c r="AF19" i="1" s="1"/>
  <c r="F16" i="1"/>
  <c r="G16" i="1" s="1"/>
  <c r="K16" i="1"/>
  <c r="L16" i="1" s="1"/>
  <c r="Q16" i="1" s="1"/>
  <c r="V16" i="1" s="1"/>
  <c r="AA16" i="1" s="1"/>
  <c r="P16" i="1"/>
  <c r="U16" i="1"/>
  <c r="Z16" i="1"/>
  <c r="AE16" i="1"/>
  <c r="F17" i="1"/>
  <c r="G17" i="1" s="1"/>
  <c r="K17" i="1"/>
  <c r="P17" i="1"/>
  <c r="U17" i="1"/>
  <c r="Z17" i="1"/>
  <c r="AE17" i="1"/>
  <c r="F18" i="1"/>
  <c r="G18" i="1"/>
  <c r="K18" i="1"/>
  <c r="L18" i="1" s="1"/>
  <c r="P18" i="1"/>
  <c r="U18" i="1"/>
  <c r="Z18" i="1"/>
  <c r="AE18" i="1"/>
  <c r="F21" i="1"/>
  <c r="G21" i="1"/>
  <c r="L21" i="1" s="1"/>
  <c r="K21" i="1"/>
  <c r="P21" i="1"/>
  <c r="U21" i="1"/>
  <c r="Z21" i="1"/>
  <c r="AE21" i="1"/>
  <c r="AF37" i="1"/>
  <c r="AB30" i="1"/>
  <c r="AF29" i="1"/>
  <c r="AF28" i="1"/>
  <c r="AF27" i="1"/>
  <c r="AE15" i="1"/>
  <c r="AB10" i="1"/>
  <c r="AF9" i="1"/>
  <c r="AF8" i="1"/>
  <c r="AF7" i="1"/>
  <c r="AF6" i="1"/>
  <c r="AA37" i="1"/>
  <c r="W30" i="1"/>
  <c r="AA29" i="1"/>
  <c r="AA28" i="1"/>
  <c r="AA27" i="1"/>
  <c r="Z15" i="1"/>
  <c r="W10" i="1"/>
  <c r="AA9" i="1"/>
  <c r="AA8" i="1"/>
  <c r="AA7" i="1"/>
  <c r="AA6" i="1"/>
  <c r="V37" i="1"/>
  <c r="R30" i="1"/>
  <c r="V29" i="1"/>
  <c r="V28" i="1"/>
  <c r="V27" i="1"/>
  <c r="U15" i="1"/>
  <c r="R10" i="1"/>
  <c r="V9" i="1"/>
  <c r="V8" i="1"/>
  <c r="V7" i="1"/>
  <c r="V6" i="1"/>
  <c r="Q37" i="1"/>
  <c r="M30" i="1"/>
  <c r="Q29" i="1"/>
  <c r="Q28" i="1"/>
  <c r="Q27" i="1"/>
  <c r="P15" i="1"/>
  <c r="M10" i="1"/>
  <c r="Q9" i="1"/>
  <c r="Q8" i="1"/>
  <c r="Q7" i="1"/>
  <c r="Q6" i="1"/>
  <c r="L37" i="1"/>
  <c r="H30" i="1"/>
  <c r="L29" i="1"/>
  <c r="L28" i="1"/>
  <c r="L27" i="1"/>
  <c r="K15" i="1"/>
  <c r="H10" i="1"/>
  <c r="L9" i="1"/>
  <c r="L8" i="1"/>
  <c r="L7" i="1"/>
  <c r="L6" i="1"/>
  <c r="F15" i="1"/>
  <c r="G15" i="1" s="1"/>
  <c r="B22" i="1"/>
  <c r="G29" i="1"/>
  <c r="Q21" i="1" l="1"/>
  <c r="V21" i="1"/>
  <c r="AA21" i="1" s="1"/>
  <c r="AF21" i="1" s="1"/>
  <c r="Q18" i="1"/>
  <c r="V18" i="1" s="1"/>
  <c r="AA18" i="1" s="1"/>
  <c r="AF18" i="1" s="1"/>
  <c r="L17" i="1"/>
  <c r="Q17" i="1" s="1"/>
  <c r="V17" i="1" s="1"/>
  <c r="AA17" i="1" s="1"/>
  <c r="AF17" i="1"/>
  <c r="L10" i="1"/>
  <c r="L11" i="1" s="1"/>
  <c r="L33" i="1" s="1"/>
  <c r="L39" i="1" s="1"/>
  <c r="L41" i="1" s="1"/>
  <c r="AF16" i="1"/>
  <c r="AA30" i="1"/>
  <c r="AA31" i="1" s="1"/>
  <c r="V30" i="1"/>
  <c r="V31" i="1" s="1"/>
  <c r="AF30" i="1"/>
  <c r="AF31" i="1" s="1"/>
  <c r="AF10" i="1"/>
  <c r="AF11" i="1" s="1"/>
  <c r="AF33" i="1" s="1"/>
  <c r="AF39" i="1" s="1"/>
  <c r="AF41" i="1" s="1"/>
  <c r="AA10" i="1"/>
  <c r="AA11" i="1" s="1"/>
  <c r="AA33" i="1" s="1"/>
  <c r="AA39" i="1" s="1"/>
  <c r="AA41" i="1" s="1"/>
  <c r="V10" i="1"/>
  <c r="V11" i="1" s="1"/>
  <c r="V33" i="1" s="1"/>
  <c r="V39" i="1" s="1"/>
  <c r="V41" i="1" s="1"/>
  <c r="L30" i="1"/>
  <c r="L31" i="1" s="1"/>
  <c r="Q30" i="1"/>
  <c r="Q31" i="1" s="1"/>
  <c r="Q10" i="1"/>
  <c r="Q11" i="1" s="1"/>
  <c r="Q33" i="1" s="1"/>
  <c r="Q34" i="1" s="1"/>
  <c r="L15" i="1"/>
  <c r="Q15" i="1" s="1"/>
  <c r="V15" i="1" s="1"/>
  <c r="AA15" i="1" s="1"/>
  <c r="AF15" i="1" s="1"/>
  <c r="G22" i="1"/>
  <c r="G23" i="1"/>
  <c r="G9" i="1"/>
  <c r="L34" i="1" l="1"/>
  <c r="AF34" i="1"/>
  <c r="AA34" i="1"/>
  <c r="Q39" i="1"/>
  <c r="Q41" i="1" s="1"/>
  <c r="V34" i="1"/>
  <c r="L22" i="1"/>
  <c r="Q22" i="1"/>
  <c r="L23" i="1"/>
  <c r="G37" i="1"/>
  <c r="C30" i="1"/>
  <c r="B30" i="1"/>
  <c r="G28" i="1"/>
  <c r="G27" i="1"/>
  <c r="C10" i="1"/>
  <c r="B10" i="1"/>
  <c r="G8" i="1"/>
  <c r="G7" i="1"/>
  <c r="G6" i="1"/>
  <c r="Q23" i="1" l="1"/>
  <c r="G30" i="1"/>
  <c r="G31" i="1" s="1"/>
  <c r="G10" i="1"/>
  <c r="G11" i="1" s="1"/>
  <c r="G33" i="1" l="1"/>
  <c r="G34" i="1" s="1"/>
  <c r="AF23" i="1"/>
  <c r="AF22" i="1"/>
  <c r="AA23" i="1"/>
  <c r="AA22" i="1"/>
  <c r="V22" i="1"/>
  <c r="V23" i="1"/>
  <c r="G39" i="1" l="1"/>
  <c r="G41" i="1" s="1"/>
</calcChain>
</file>

<file path=xl/sharedStrings.xml><?xml version="1.0" encoding="utf-8"?>
<sst xmlns="http://schemas.openxmlformats.org/spreadsheetml/2006/main" count="128" uniqueCount="63">
  <si>
    <t>D.  Bewertungsmatrix</t>
  </si>
  <si>
    <t>Punkte</t>
  </si>
  <si>
    <t>Wichtung</t>
  </si>
  <si>
    <t>Q1 - Einhaltung der Maße</t>
  </si>
  <si>
    <t xml:space="preserve">Summe </t>
  </si>
  <si>
    <t>nach Gewichtung  %</t>
  </si>
  <si>
    <t>Summe</t>
  </si>
  <si>
    <t>Summe Leistungspunkte (L)</t>
  </si>
  <si>
    <t>Gesamtangebotspreis (P) in €</t>
  </si>
  <si>
    <t>Kennzahl (Z)</t>
  </si>
  <si>
    <t>Rangfolge</t>
  </si>
  <si>
    <t>Qualität (Q)</t>
  </si>
  <si>
    <t>ausgezeichnet</t>
  </si>
  <si>
    <t>100 Punkte</t>
  </si>
  <si>
    <t>sehr gut</t>
  </si>
  <si>
    <t>gut</t>
  </si>
  <si>
    <t>befriedigend</t>
  </si>
  <si>
    <t>unbefriedigend</t>
  </si>
  <si>
    <t>&lt; 70 Punkte</t>
  </si>
  <si>
    <t>Ausschluss bei &lt; 70 Punkten</t>
  </si>
  <si>
    <t>Lieferkonditionen (Li)</t>
  </si>
  <si>
    <t>geringere Menge</t>
  </si>
  <si>
    <t>höhere Menge</t>
  </si>
  <si>
    <t>Li3 - Lieferzeit ab dem 2. Abruf</t>
  </si>
  <si>
    <t>Q3 - Verarbeitung</t>
  </si>
  <si>
    <t>Q2 - Materialeinsatz</t>
  </si>
  <si>
    <t>Li1 - Mindestabrufmenge</t>
  </si>
  <si>
    <t>Li2 - Lieferzeit  1.Abruf</t>
  </si>
  <si>
    <t>entspricht 60 Punkten</t>
  </si>
  <si>
    <t>kürzere Lieferzeit</t>
  </si>
  <si>
    <t>längere Lieferzeit</t>
  </si>
  <si>
    <t>zzgl. 10 Punkte je Kalenderwoche, max. 100 Punkte</t>
  </si>
  <si>
    <t>abzügl. 10 Punkte je Kalenderwoche</t>
  </si>
  <si>
    <r>
      <t xml:space="preserve">Bieter 1 - </t>
    </r>
    <r>
      <rPr>
        <sz val="12"/>
        <color rgb="FFFF0000"/>
        <rFont val="Arial Narrow"/>
        <family val="2"/>
      </rPr>
      <t>FIRMA</t>
    </r>
  </si>
  <si>
    <r>
      <t xml:space="preserve">Bieter 2 - </t>
    </r>
    <r>
      <rPr>
        <sz val="12"/>
        <color rgb="FFFF0000"/>
        <rFont val="Arial Narrow"/>
        <family val="2"/>
      </rPr>
      <t>FIRMA</t>
    </r>
  </si>
  <si>
    <r>
      <t xml:space="preserve">Bieter 3 - </t>
    </r>
    <r>
      <rPr>
        <sz val="12"/>
        <color rgb="FFFF0000"/>
        <rFont val="Arial Narrow"/>
        <family val="2"/>
      </rPr>
      <t>FIRMA</t>
    </r>
  </si>
  <si>
    <r>
      <t xml:space="preserve">Bieter 4 - </t>
    </r>
    <r>
      <rPr>
        <sz val="12"/>
        <color rgb="FFFF0000"/>
        <rFont val="Arial Narrow"/>
        <family val="2"/>
      </rPr>
      <t>FIRMA</t>
    </r>
  </si>
  <si>
    <r>
      <t xml:space="preserve">Bieter 5 - </t>
    </r>
    <r>
      <rPr>
        <sz val="12"/>
        <color rgb="FFFF0000"/>
        <rFont val="Arial Narrow"/>
        <family val="2"/>
      </rPr>
      <t>FIRMA</t>
    </r>
  </si>
  <si>
    <t>V-26/0024 Dienstkappen</t>
  </si>
  <si>
    <t>zzgl. 10 Punkte je 100 Stück, max. 100 Punkte</t>
  </si>
  <si>
    <t>abzügl. 10 Punkte je 100 Stück</t>
  </si>
  <si>
    <t>Q6 - Funktionalität / Passform</t>
  </si>
  <si>
    <t>Anteil in %</t>
  </si>
  <si>
    <t>Oberstoff</t>
  </si>
  <si>
    <t>Einzelverpackung</t>
  </si>
  <si>
    <r>
      <rPr>
        <b/>
        <sz val="12"/>
        <color theme="1"/>
        <rFont val="Arial Narrow"/>
        <family val="2"/>
      </rPr>
      <t>Q</t>
    </r>
    <r>
      <rPr>
        <sz val="12"/>
        <color theme="1"/>
        <rFont val="Arial Narrow"/>
        <family val="2"/>
      </rPr>
      <t xml:space="preserve"> - Qualität</t>
    </r>
  </si>
  <si>
    <r>
      <rPr>
        <b/>
        <sz val="12"/>
        <color theme="1"/>
        <rFont val="Arial Narrow"/>
        <family val="2"/>
      </rPr>
      <t>N</t>
    </r>
    <r>
      <rPr>
        <sz val="12"/>
        <color theme="1"/>
        <rFont val="Arial Narrow"/>
        <family val="2"/>
      </rPr>
      <t xml:space="preserve"> - Nachhaltigkeit</t>
    </r>
  </si>
  <si>
    <r>
      <rPr>
        <b/>
        <sz val="12"/>
        <color theme="1"/>
        <rFont val="Arial Narrow"/>
        <family val="2"/>
      </rPr>
      <t>Li</t>
    </r>
    <r>
      <rPr>
        <sz val="12"/>
        <color theme="1"/>
        <rFont val="Arial Narrow"/>
        <family val="2"/>
      </rPr>
      <t xml:space="preserve"> - Lieferkonditionen</t>
    </r>
  </si>
  <si>
    <t>ZWS</t>
  </si>
  <si>
    <t>A</t>
  </si>
  <si>
    <t>B1</t>
  </si>
  <si>
    <t>B2</t>
  </si>
  <si>
    <t>Nachhaltigkeit (N)</t>
  </si>
  <si>
    <r>
      <t xml:space="preserve">Bieter 6 - </t>
    </r>
    <r>
      <rPr>
        <sz val="12"/>
        <color rgb="FFFF0000"/>
        <rFont val="Arial Narrow"/>
        <family val="2"/>
      </rPr>
      <t>FIRMA</t>
    </r>
  </si>
  <si>
    <t>Gewichtung der Kategorien:</t>
  </si>
  <si>
    <t>Kontrastmaterial für Dienstkappe Justiz</t>
  </si>
  <si>
    <t>Frontverstärkung</t>
  </si>
  <si>
    <t>Futterstoff</t>
  </si>
  <si>
    <t>Nähgarn</t>
  </si>
  <si>
    <t>Stickgarn</t>
  </si>
  <si>
    <r>
      <rPr>
        <b/>
        <sz val="12"/>
        <rFont val="Arial Narrow"/>
        <family val="2"/>
      </rPr>
      <t>Li1</t>
    </r>
    <r>
      <rPr>
        <sz val="12"/>
        <rFont val="Arial Narrow"/>
        <family val="2"/>
      </rPr>
      <t xml:space="preserve">
Mindestabrufmenge: 1000 Stück</t>
    </r>
  </si>
  <si>
    <r>
      <rPr>
        <b/>
        <sz val="12"/>
        <rFont val="Arial Narrow"/>
        <family val="2"/>
      </rPr>
      <t>Li2</t>
    </r>
    <r>
      <rPr>
        <sz val="12"/>
        <rFont val="Arial Narrow"/>
        <family val="2"/>
      </rPr>
      <t xml:space="preserve">
durchschnittliche Lieferzeit für den 1.Abruf:   12 Wochen</t>
    </r>
  </si>
  <si>
    <r>
      <rPr>
        <b/>
        <sz val="12"/>
        <rFont val="Arial Narrow"/>
        <family val="2"/>
      </rPr>
      <t>Li3</t>
    </r>
    <r>
      <rPr>
        <sz val="12"/>
        <rFont val="Arial Narrow"/>
        <family val="2"/>
      </rPr>
      <t xml:space="preserve">
durchschnittliche Lieferzeit ab dem 2. Abruf:  10 Wochen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</si>
</sst>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2"/>
      <color rgb="FF00B050"/>
      <name val="Arial Narrow"/>
      <family val="2"/>
    </font>
    <font>
      <sz val="12"/>
      <color rgb="FF92D050"/>
      <name val="Arial Narrow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i/>
      <sz val="12"/>
      <color indexed="8"/>
      <name val="Arial Narrow"/>
      <family val="2"/>
    </font>
    <font>
      <i/>
      <sz val="12"/>
      <color indexed="30"/>
      <name val="Arial Narrow"/>
      <family val="2"/>
    </font>
    <font>
      <sz val="11"/>
      <color indexed="8"/>
      <name val="Calibri"/>
      <family val="2"/>
    </font>
    <font>
      <b/>
      <sz val="12"/>
      <color indexed="12"/>
      <name val="Arial Narrow"/>
      <family val="2"/>
    </font>
    <font>
      <sz val="12"/>
      <color indexed="12"/>
      <name val="Arial Narrow"/>
      <family val="2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2"/>
      <color rgb="FF00B050"/>
      <name val="Arial Narrow"/>
      <family val="2"/>
    </font>
    <font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2" fillId="0" borderId="3" xfId="0" applyFont="1" applyBorder="1" applyProtection="1"/>
    <xf numFmtId="0" fontId="2" fillId="0" borderId="2" xfId="0" applyFont="1" applyBorder="1" applyProtection="1"/>
    <xf numFmtId="0" fontId="7" fillId="2" borderId="3" xfId="0" applyFont="1" applyFill="1" applyBorder="1" applyAlignment="1" applyProtection="1">
      <alignment horizontal="right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2" borderId="3" xfId="0" applyFont="1" applyFill="1" applyBorder="1" applyProtection="1"/>
    <xf numFmtId="0" fontId="4" fillId="0" borderId="1" xfId="0" applyFont="1" applyBorder="1" applyProtection="1"/>
    <xf numFmtId="0" fontId="2" fillId="0" borderId="1" xfId="0" applyFont="1" applyBorder="1" applyProtection="1"/>
    <xf numFmtId="0" fontId="8" fillId="2" borderId="3" xfId="0" applyFont="1" applyFill="1" applyBorder="1" applyAlignment="1" applyProtection="1">
      <alignment horizontal="right"/>
      <protection locked="0"/>
    </xf>
    <xf numFmtId="0" fontId="7" fillId="0" borderId="0" xfId="0" applyFont="1" applyBorder="1" applyProtection="1">
      <protection locked="0"/>
    </xf>
    <xf numFmtId="0" fontId="2" fillId="0" borderId="0" xfId="0" applyFont="1" applyProtection="1"/>
    <xf numFmtId="0" fontId="8" fillId="5" borderId="3" xfId="0" applyFont="1" applyFill="1" applyBorder="1" applyProtection="1">
      <protection locked="0"/>
    </xf>
    <xf numFmtId="0" fontId="7" fillId="5" borderId="3" xfId="0" applyFont="1" applyFill="1" applyBorder="1" applyProtection="1"/>
    <xf numFmtId="0" fontId="9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</xf>
    <xf numFmtId="0" fontId="2" fillId="4" borderId="3" xfId="0" applyFont="1" applyFill="1" applyBorder="1" applyProtection="1">
      <protection locked="0"/>
    </xf>
    <xf numFmtId="2" fontId="2" fillId="4" borderId="3" xfId="1" applyNumberFormat="1" applyFont="1" applyFill="1" applyBorder="1" applyProtection="1"/>
    <xf numFmtId="0" fontId="2" fillId="6" borderId="3" xfId="0" applyFont="1" applyFill="1" applyBorder="1" applyProtection="1">
      <protection locked="0"/>
    </xf>
    <xf numFmtId="2" fontId="2" fillId="6" borderId="3" xfId="0" applyNumberFormat="1" applyFont="1" applyFill="1" applyBorder="1" applyProtection="1"/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Alignment="1" applyProtection="1">
      <alignment horizontal="center"/>
    </xf>
    <xf numFmtId="0" fontId="14" fillId="7" borderId="3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7" fillId="0" borderId="8" xfId="0" applyFont="1" applyBorder="1" applyAlignment="1">
      <alignment horizontal="right" vertical="center"/>
    </xf>
    <xf numFmtId="0" fontId="8" fillId="2" borderId="8" xfId="0" applyFont="1" applyFill="1" applyBorder="1" applyAlignment="1" applyProtection="1">
      <alignment horizontal="right"/>
      <protection locked="0"/>
    </xf>
    <xf numFmtId="0" fontId="6" fillId="0" borderId="7" xfId="0" applyFont="1" applyFill="1" applyBorder="1" applyProtection="1"/>
    <xf numFmtId="0" fontId="2" fillId="0" borderId="0" xfId="0" applyFont="1" applyAlignment="1" applyProtection="1">
      <alignment horizontal="right"/>
      <protection locked="0"/>
    </xf>
    <xf numFmtId="0" fontId="17" fillId="0" borderId="8" xfId="0" applyFont="1" applyBorder="1" applyAlignment="1">
      <alignment horizontal="right"/>
    </xf>
    <xf numFmtId="0" fontId="2" fillId="0" borderId="6" xfId="0" applyFont="1" applyBorder="1" applyProtection="1"/>
    <xf numFmtId="0" fontId="2" fillId="0" borderId="3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2" fillId="8" borderId="1" xfId="0" applyFont="1" applyFill="1" applyBorder="1" applyProtection="1">
      <protection locked="0"/>
    </xf>
    <xf numFmtId="0" fontId="2" fillId="8" borderId="6" xfId="0" applyFont="1" applyFill="1" applyBorder="1" applyProtection="1">
      <protection locked="0"/>
    </xf>
    <xf numFmtId="0" fontId="2" fillId="8" borderId="3" xfId="0" applyFont="1" applyFill="1" applyBorder="1" applyProtection="1">
      <protection locked="0"/>
    </xf>
    <xf numFmtId="0" fontId="2" fillId="0" borderId="4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Protection="1"/>
    <xf numFmtId="0" fontId="6" fillId="0" borderId="3" xfId="0" applyFont="1" applyFill="1" applyBorder="1" applyProtection="1"/>
    <xf numFmtId="0" fontId="4" fillId="0" borderId="6" xfId="0" applyFont="1" applyBorder="1" applyAlignment="1" applyProtection="1">
      <alignment horizontal="right"/>
      <protection locked="0"/>
    </xf>
    <xf numFmtId="0" fontId="15" fillId="0" borderId="2" xfId="0" applyFont="1" applyBorder="1" applyProtection="1">
      <protection locked="0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0" fillId="8" borderId="6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12" xfId="0" applyFont="1" applyBorder="1" applyProtection="1">
      <protection locked="0"/>
    </xf>
    <xf numFmtId="0" fontId="4" fillId="0" borderId="3" xfId="0" applyFont="1" applyBorder="1" applyProtection="1"/>
    <xf numFmtId="0" fontId="4" fillId="0" borderId="5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</cellXfs>
  <cellStyles count="2">
    <cellStyle name="Standard" xfId="0" builtinId="0"/>
    <cellStyle name="Währung" xfId="1" builtinId="4"/>
  </cellStyles>
  <dxfs count="14"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border>
        <left style="thin">
          <color indexed="20"/>
        </left>
        <right style="thin">
          <color indexed="20"/>
        </right>
        <top style="thin">
          <color indexed="20"/>
        </top>
        <bottom style="thin">
          <color indexed="20"/>
        </bottom>
      </border>
    </dxf>
    <dxf>
      <border>
        <left style="thin">
          <color indexed="20"/>
        </left>
        <right style="thin">
          <color indexed="20"/>
        </right>
        <top style="thin">
          <color indexed="20"/>
        </top>
        <bottom style="thin">
          <color indexed="20"/>
        </bottom>
      </border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10584</xdr:colOff>
      <xdr:row>0</xdr:row>
      <xdr:rowOff>74083</xdr:rowOff>
    </xdr:from>
    <xdr:to>
      <xdr:col>31</xdr:col>
      <xdr:colOff>624418</xdr:colOff>
      <xdr:row>2</xdr:row>
      <xdr:rowOff>60324</xdr:rowOff>
    </xdr:to>
    <xdr:pic>
      <xdr:nvPicPr>
        <xdr:cNvPr id="2" name="Grafik 1" descr="Bild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7167" y="74083"/>
          <a:ext cx="2360084" cy="45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43391</xdr:colOff>
      <xdr:row>53</xdr:row>
      <xdr:rowOff>84667</xdr:rowOff>
    </xdr:from>
    <xdr:to>
      <xdr:col>7</xdr:col>
      <xdr:colOff>391288</xdr:colOff>
      <xdr:row>84</xdr:row>
      <xdr:rowOff>118314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6166414-AD0A-57A8-7D47-FB5DC043A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91" y="9652000"/>
          <a:ext cx="6380397" cy="6267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F106"/>
  <sheetViews>
    <sheetView tabSelected="1" topLeftCell="A69" zoomScale="90" zoomScaleNormal="90" workbookViewId="0">
      <selection activeCell="L81" sqref="L81"/>
    </sheetView>
  </sheetViews>
  <sheetFormatPr baseColWidth="10" defaultColWidth="11.42578125" defaultRowHeight="15.75" x14ac:dyDescent="0.25"/>
  <cols>
    <col min="1" max="1" width="34.140625" style="2" customWidth="1"/>
    <col min="2" max="2" width="10.5703125" style="2" customWidth="1"/>
    <col min="3" max="6" width="8.7109375" style="2" customWidth="1"/>
    <col min="7" max="7" width="10.7109375" style="2" customWidth="1"/>
    <col min="8" max="11" width="8.7109375" style="2" customWidth="1"/>
    <col min="12" max="12" width="10.7109375" style="2" customWidth="1"/>
    <col min="13" max="16" width="8.7109375" style="2" customWidth="1"/>
    <col min="17" max="17" width="10.7109375" style="2" customWidth="1"/>
    <col min="18" max="21" width="8.7109375" style="2" customWidth="1"/>
    <col min="22" max="22" width="10.7109375" style="2" customWidth="1"/>
    <col min="23" max="26" width="8.7109375" style="2" customWidth="1"/>
    <col min="27" max="27" width="10.7109375" style="2" customWidth="1"/>
    <col min="28" max="31" width="8.7109375" style="2" customWidth="1"/>
    <col min="32" max="32" width="10.7109375" style="2" customWidth="1"/>
    <col min="33" max="16384" width="11.42578125" style="2"/>
  </cols>
  <sheetData>
    <row r="1" spans="1:32" ht="18" x14ac:dyDescent="0.25">
      <c r="A1" s="1" t="s">
        <v>0</v>
      </c>
    </row>
    <row r="2" spans="1:32" ht="18" x14ac:dyDescent="0.25">
      <c r="A2" s="70" t="s">
        <v>38</v>
      </c>
    </row>
    <row r="3" spans="1:32" ht="18" x14ac:dyDescent="0.25">
      <c r="A3" s="36"/>
    </row>
    <row r="4" spans="1:32" ht="23.25" customHeight="1" x14ac:dyDescent="0.25">
      <c r="C4" s="62" t="s">
        <v>33</v>
      </c>
      <c r="D4" s="63"/>
      <c r="E4" s="63"/>
      <c r="F4" s="63"/>
      <c r="G4" s="64"/>
      <c r="H4" s="62" t="s">
        <v>34</v>
      </c>
      <c r="I4" s="63"/>
      <c r="J4" s="63"/>
      <c r="K4" s="63"/>
      <c r="L4" s="64"/>
      <c r="M4" s="62" t="s">
        <v>35</v>
      </c>
      <c r="N4" s="63"/>
      <c r="O4" s="63"/>
      <c r="P4" s="63"/>
      <c r="Q4" s="64"/>
      <c r="R4" s="62" t="s">
        <v>36</v>
      </c>
      <c r="S4" s="63"/>
      <c r="T4" s="63"/>
      <c r="U4" s="63"/>
      <c r="V4" s="64"/>
      <c r="W4" s="62" t="s">
        <v>37</v>
      </c>
      <c r="X4" s="63"/>
      <c r="Y4" s="63"/>
      <c r="Z4" s="63"/>
      <c r="AA4" s="64"/>
      <c r="AB4" s="62" t="s">
        <v>53</v>
      </c>
      <c r="AC4" s="63"/>
      <c r="AD4" s="63"/>
      <c r="AE4" s="63"/>
      <c r="AF4" s="64"/>
    </row>
    <row r="5" spans="1:32" x14ac:dyDescent="0.25">
      <c r="A5" s="2" t="s">
        <v>45</v>
      </c>
      <c r="B5" s="3" t="s">
        <v>42</v>
      </c>
      <c r="C5" s="65" t="s">
        <v>1</v>
      </c>
      <c r="D5" s="66"/>
      <c r="E5" s="66"/>
      <c r="F5" s="67"/>
      <c r="G5" s="5" t="s">
        <v>2</v>
      </c>
      <c r="H5" s="65" t="s">
        <v>1</v>
      </c>
      <c r="I5" s="66"/>
      <c r="J5" s="66"/>
      <c r="K5" s="67"/>
      <c r="L5" s="39" t="s">
        <v>2</v>
      </c>
      <c r="M5" s="65" t="s">
        <v>1</v>
      </c>
      <c r="N5" s="66"/>
      <c r="O5" s="66"/>
      <c r="P5" s="67"/>
      <c r="Q5" s="39" t="s">
        <v>2</v>
      </c>
      <c r="R5" s="65" t="s">
        <v>1</v>
      </c>
      <c r="S5" s="66"/>
      <c r="T5" s="66"/>
      <c r="U5" s="67"/>
      <c r="V5" s="39" t="s">
        <v>2</v>
      </c>
      <c r="W5" s="65" t="s">
        <v>1</v>
      </c>
      <c r="X5" s="66"/>
      <c r="Y5" s="66"/>
      <c r="Z5" s="67"/>
      <c r="AA5" s="39" t="s">
        <v>2</v>
      </c>
      <c r="AB5" s="65" t="s">
        <v>1</v>
      </c>
      <c r="AC5" s="66"/>
      <c r="AD5" s="66"/>
      <c r="AE5" s="67"/>
      <c r="AF5" s="39" t="s">
        <v>2</v>
      </c>
    </row>
    <row r="6" spans="1:32" s="6" customFormat="1" x14ac:dyDescent="0.25">
      <c r="A6" s="71" t="s">
        <v>3</v>
      </c>
      <c r="B6" s="72">
        <v>30</v>
      </c>
      <c r="C6" s="51">
        <v>0</v>
      </c>
      <c r="D6" s="52"/>
      <c r="E6" s="52"/>
      <c r="F6" s="52"/>
      <c r="G6" s="57">
        <f>IF(C6&lt;70,0,$B6*C6)</f>
        <v>0</v>
      </c>
      <c r="H6" s="51">
        <v>0</v>
      </c>
      <c r="I6" s="52"/>
      <c r="J6" s="52"/>
      <c r="K6" s="52"/>
      <c r="L6" s="57">
        <f>IF(H6&lt;70,0,$B6*H6)</f>
        <v>0</v>
      </c>
      <c r="M6" s="51">
        <v>0</v>
      </c>
      <c r="N6" s="52"/>
      <c r="O6" s="52"/>
      <c r="P6" s="52"/>
      <c r="Q6" s="57">
        <f>IF(M6&lt;70,0,$B6*M6)</f>
        <v>0</v>
      </c>
      <c r="R6" s="51">
        <v>0</v>
      </c>
      <c r="S6" s="52"/>
      <c r="T6" s="52"/>
      <c r="U6" s="52"/>
      <c r="V6" s="57">
        <f>IF(R6&lt;70,0,$B6*R6)</f>
        <v>0</v>
      </c>
      <c r="W6" s="51">
        <v>0</v>
      </c>
      <c r="X6" s="52"/>
      <c r="Y6" s="52"/>
      <c r="Z6" s="52"/>
      <c r="AA6" s="57">
        <f>IF(W6&lt;70,0,$B6*W6)</f>
        <v>0</v>
      </c>
      <c r="AB6" s="51">
        <v>0</v>
      </c>
      <c r="AC6" s="52"/>
      <c r="AD6" s="52"/>
      <c r="AE6" s="52"/>
      <c r="AF6" s="57">
        <f>IF(AB6&lt;70,0,$B6*AB6)</f>
        <v>0</v>
      </c>
    </row>
    <row r="7" spans="1:32" s="6" customFormat="1" x14ac:dyDescent="0.25">
      <c r="A7" s="71" t="s">
        <v>25</v>
      </c>
      <c r="B7" s="72">
        <v>30</v>
      </c>
      <c r="C7" s="51">
        <v>0</v>
      </c>
      <c r="D7" s="52"/>
      <c r="E7" s="52"/>
      <c r="F7" s="52"/>
      <c r="G7" s="57">
        <f>IF(C7&lt;70,0,$B7*C7)</f>
        <v>0</v>
      </c>
      <c r="H7" s="51">
        <v>0</v>
      </c>
      <c r="I7" s="52"/>
      <c r="J7" s="52"/>
      <c r="K7" s="52"/>
      <c r="L7" s="57">
        <f>IF(H7&lt;70,0,$B7*H7)</f>
        <v>0</v>
      </c>
      <c r="M7" s="51">
        <v>0</v>
      </c>
      <c r="N7" s="52"/>
      <c r="O7" s="52"/>
      <c r="P7" s="52"/>
      <c r="Q7" s="57">
        <f>IF(M7&lt;70,0,$B7*M7)</f>
        <v>0</v>
      </c>
      <c r="R7" s="51">
        <v>0</v>
      </c>
      <c r="S7" s="52"/>
      <c r="T7" s="52"/>
      <c r="U7" s="52"/>
      <c r="V7" s="57">
        <f>IF(R7&lt;70,0,$B7*R7)</f>
        <v>0</v>
      </c>
      <c r="W7" s="51">
        <v>0</v>
      </c>
      <c r="X7" s="52"/>
      <c r="Y7" s="52"/>
      <c r="Z7" s="52"/>
      <c r="AA7" s="57">
        <f>IF(W7&lt;70,0,$B7*W7)</f>
        <v>0</v>
      </c>
      <c r="AB7" s="51">
        <v>0</v>
      </c>
      <c r="AC7" s="52"/>
      <c r="AD7" s="52"/>
      <c r="AE7" s="52"/>
      <c r="AF7" s="57">
        <f>IF(AB7&lt;70,0,$B7*AB7)</f>
        <v>0</v>
      </c>
    </row>
    <row r="8" spans="1:32" s="6" customFormat="1" x14ac:dyDescent="0.25">
      <c r="A8" s="71" t="s">
        <v>24</v>
      </c>
      <c r="B8" s="72">
        <v>25</v>
      </c>
      <c r="C8" s="51">
        <v>0</v>
      </c>
      <c r="D8" s="52"/>
      <c r="E8" s="52"/>
      <c r="F8" s="52"/>
      <c r="G8" s="57">
        <f>IF(C8&lt;70,0,$B8*C8)</f>
        <v>0</v>
      </c>
      <c r="H8" s="51">
        <v>0</v>
      </c>
      <c r="I8" s="52"/>
      <c r="J8" s="52"/>
      <c r="K8" s="52"/>
      <c r="L8" s="57">
        <f>IF(H8&lt;70,0,$B8*H8)</f>
        <v>0</v>
      </c>
      <c r="M8" s="51">
        <v>0</v>
      </c>
      <c r="N8" s="52"/>
      <c r="O8" s="52"/>
      <c r="P8" s="52"/>
      <c r="Q8" s="57">
        <f>IF(M8&lt;70,0,$B8*M8)</f>
        <v>0</v>
      </c>
      <c r="R8" s="51">
        <v>0</v>
      </c>
      <c r="S8" s="52"/>
      <c r="T8" s="52"/>
      <c r="U8" s="52"/>
      <c r="V8" s="57">
        <f>IF(R8&lt;70,0,$B8*R8)</f>
        <v>0</v>
      </c>
      <c r="W8" s="51">
        <v>0</v>
      </c>
      <c r="X8" s="52"/>
      <c r="Y8" s="52"/>
      <c r="Z8" s="52"/>
      <c r="AA8" s="57">
        <f>IF(W8&lt;70,0,$B8*W8)</f>
        <v>0</v>
      </c>
      <c r="AB8" s="51">
        <v>0</v>
      </c>
      <c r="AC8" s="52"/>
      <c r="AD8" s="52"/>
      <c r="AE8" s="52"/>
      <c r="AF8" s="57">
        <f>IF(AB8&lt;70,0,$B8*AB8)</f>
        <v>0</v>
      </c>
    </row>
    <row r="9" spans="1:32" s="6" customFormat="1" x14ac:dyDescent="0.25">
      <c r="A9" s="71" t="s">
        <v>41</v>
      </c>
      <c r="B9" s="72">
        <v>15</v>
      </c>
      <c r="C9" s="51">
        <v>0</v>
      </c>
      <c r="D9" s="52"/>
      <c r="E9" s="52"/>
      <c r="F9" s="52"/>
      <c r="G9" s="57">
        <f>IF(C9&lt;70,0,$B9*C9)</f>
        <v>0</v>
      </c>
      <c r="H9" s="51">
        <v>0</v>
      </c>
      <c r="I9" s="52"/>
      <c r="J9" s="52"/>
      <c r="K9" s="52"/>
      <c r="L9" s="57">
        <f>IF(H9&lt;70,0,$B9*H9)</f>
        <v>0</v>
      </c>
      <c r="M9" s="51">
        <v>0</v>
      </c>
      <c r="N9" s="52"/>
      <c r="O9" s="52"/>
      <c r="P9" s="52"/>
      <c r="Q9" s="57">
        <f>IF(M9&lt;70,0,$B9*M9)</f>
        <v>0</v>
      </c>
      <c r="R9" s="51">
        <v>0</v>
      </c>
      <c r="S9" s="52"/>
      <c r="T9" s="52"/>
      <c r="U9" s="52"/>
      <c r="V9" s="57">
        <f>IF(R9&lt;70,0,$B9*R9)</f>
        <v>0</v>
      </c>
      <c r="W9" s="51">
        <v>0</v>
      </c>
      <c r="X9" s="52"/>
      <c r="Y9" s="52"/>
      <c r="Z9" s="52"/>
      <c r="AA9" s="57">
        <f>IF(W9&lt;70,0,$B9*W9)</f>
        <v>0</v>
      </c>
      <c r="AB9" s="51">
        <v>0</v>
      </c>
      <c r="AC9" s="52"/>
      <c r="AD9" s="52"/>
      <c r="AE9" s="52"/>
      <c r="AF9" s="57">
        <f>IF(AB9&lt;70,0,$B9*AB9)</f>
        <v>0</v>
      </c>
    </row>
    <row r="10" spans="1:32" s="6" customFormat="1" x14ac:dyDescent="0.25">
      <c r="A10" s="44" t="s">
        <v>4</v>
      </c>
      <c r="B10" s="13">
        <f>SUM(B6:B9)</f>
        <v>100</v>
      </c>
      <c r="C10" s="14">
        <f>SUM(C6:C9)</f>
        <v>0</v>
      </c>
      <c r="D10" s="46"/>
      <c r="E10" s="46"/>
      <c r="F10" s="8"/>
      <c r="G10" s="8">
        <f>IF(PRODUCT(G6:G9)=0,0,SUM(G6:G9))</f>
        <v>0</v>
      </c>
      <c r="H10" s="14">
        <f>SUM(H6:H9)</f>
        <v>0</v>
      </c>
      <c r="I10" s="46"/>
      <c r="J10" s="46"/>
      <c r="K10" s="8"/>
      <c r="L10" s="8">
        <f>IF(PRODUCT(L6:L9)=0,0,SUM(L6:L9))</f>
        <v>0</v>
      </c>
      <c r="M10" s="14">
        <f>SUM(M6:M9)</f>
        <v>0</v>
      </c>
      <c r="N10" s="46"/>
      <c r="O10" s="46"/>
      <c r="P10" s="8"/>
      <c r="Q10" s="8">
        <f>IF(PRODUCT(Q6:Q9)=0,0,SUM(Q6:Q9))</f>
        <v>0</v>
      </c>
      <c r="R10" s="14">
        <f>SUM(R6:R9)</f>
        <v>0</v>
      </c>
      <c r="S10" s="46"/>
      <c r="T10" s="46"/>
      <c r="U10" s="8"/>
      <c r="V10" s="8">
        <f>IF(PRODUCT(V6:V9)=0,0,SUM(V6:V9))</f>
        <v>0</v>
      </c>
      <c r="W10" s="14">
        <f>SUM(W6:W9)</f>
        <v>0</v>
      </c>
      <c r="X10" s="46"/>
      <c r="Y10" s="46"/>
      <c r="Z10" s="8"/>
      <c r="AA10" s="8">
        <f>IF(PRODUCT(AA6:AA9)=0,0,SUM(AA6:AA9))</f>
        <v>0</v>
      </c>
      <c r="AB10" s="14">
        <f>SUM(AB6:AB9)</f>
        <v>0</v>
      </c>
      <c r="AC10" s="46"/>
      <c r="AD10" s="46"/>
      <c r="AE10" s="8"/>
      <c r="AF10" s="8">
        <f>IF(PRODUCT(AF6:AF9)=0,0,SUM(AF6:AF9))</f>
        <v>0</v>
      </c>
    </row>
    <row r="11" spans="1:32" x14ac:dyDescent="0.25">
      <c r="A11" s="9" t="s">
        <v>5</v>
      </c>
      <c r="B11" s="61">
        <v>70</v>
      </c>
      <c r="C11" s="11"/>
      <c r="D11" s="11"/>
      <c r="E11" s="11"/>
      <c r="F11" s="11"/>
      <c r="G11" s="12">
        <f>+G10*$B$11/100</f>
        <v>0</v>
      </c>
      <c r="H11" s="11"/>
      <c r="I11" s="11"/>
      <c r="J11" s="11"/>
      <c r="K11" s="11"/>
      <c r="L11" s="12">
        <f>+L10*$B$11/100</f>
        <v>0</v>
      </c>
      <c r="M11" s="11"/>
      <c r="N11" s="11"/>
      <c r="O11" s="11"/>
      <c r="P11" s="11"/>
      <c r="Q11" s="12">
        <f>+Q10*$B$11/100</f>
        <v>0</v>
      </c>
      <c r="R11" s="11"/>
      <c r="S11" s="11"/>
      <c r="T11" s="11"/>
      <c r="U11" s="11"/>
      <c r="V11" s="12">
        <f>+V10*$B$11/100</f>
        <v>0</v>
      </c>
      <c r="W11" s="11"/>
      <c r="X11" s="11"/>
      <c r="Y11" s="11"/>
      <c r="Z11" s="11"/>
      <c r="AA11" s="12">
        <f>+AA10*$B$11/100</f>
        <v>0</v>
      </c>
      <c r="AB11" s="11"/>
      <c r="AC11" s="11"/>
      <c r="AD11" s="11"/>
      <c r="AE11" s="11"/>
      <c r="AF11" s="12">
        <f>+AF10*$B$11/100</f>
        <v>0</v>
      </c>
    </row>
    <row r="12" spans="1:32" s="11" customForma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s="11" customFormat="1" x14ac:dyDescent="0.25">
      <c r="A13" s="40" t="s">
        <v>46</v>
      </c>
      <c r="B13" s="3" t="s">
        <v>42</v>
      </c>
      <c r="C13" s="65" t="s">
        <v>1</v>
      </c>
      <c r="D13" s="66"/>
      <c r="E13" s="67"/>
      <c r="F13" s="68" t="s">
        <v>48</v>
      </c>
      <c r="G13" s="68" t="s">
        <v>2</v>
      </c>
      <c r="H13" s="65" t="s">
        <v>1</v>
      </c>
      <c r="I13" s="66"/>
      <c r="J13" s="67"/>
      <c r="K13" s="68" t="s">
        <v>48</v>
      </c>
      <c r="L13" s="68" t="s">
        <v>2</v>
      </c>
      <c r="M13" s="65" t="s">
        <v>1</v>
      </c>
      <c r="N13" s="66"/>
      <c r="O13" s="67"/>
      <c r="P13" s="68" t="s">
        <v>48</v>
      </c>
      <c r="Q13" s="68" t="s">
        <v>2</v>
      </c>
      <c r="R13" s="65" t="s">
        <v>1</v>
      </c>
      <c r="S13" s="66"/>
      <c r="T13" s="67"/>
      <c r="U13" s="68" t="s">
        <v>48</v>
      </c>
      <c r="V13" s="68" t="s">
        <v>2</v>
      </c>
      <c r="W13" s="65" t="s">
        <v>1</v>
      </c>
      <c r="X13" s="66"/>
      <c r="Y13" s="67"/>
      <c r="Z13" s="68" t="s">
        <v>48</v>
      </c>
      <c r="AA13" s="68" t="s">
        <v>2</v>
      </c>
      <c r="AB13" s="65" t="s">
        <v>1</v>
      </c>
      <c r="AC13" s="66"/>
      <c r="AD13" s="67"/>
      <c r="AE13" s="68" t="s">
        <v>48</v>
      </c>
      <c r="AF13" s="68" t="s">
        <v>2</v>
      </c>
    </row>
    <row r="14" spans="1:32" s="11" customFormat="1" x14ac:dyDescent="0.25">
      <c r="A14" s="58" t="s">
        <v>54</v>
      </c>
      <c r="B14" s="59"/>
      <c r="C14" s="47" t="s">
        <v>49</v>
      </c>
      <c r="D14" s="47" t="s">
        <v>50</v>
      </c>
      <c r="E14" s="47" t="s">
        <v>51</v>
      </c>
      <c r="F14" s="69"/>
      <c r="G14" s="69"/>
      <c r="H14" s="47" t="s">
        <v>49</v>
      </c>
      <c r="I14" s="47" t="s">
        <v>50</v>
      </c>
      <c r="J14" s="47" t="s">
        <v>51</v>
      </c>
      <c r="K14" s="69"/>
      <c r="L14" s="69"/>
      <c r="M14" s="47" t="s">
        <v>49</v>
      </c>
      <c r="N14" s="47" t="s">
        <v>50</v>
      </c>
      <c r="O14" s="47" t="s">
        <v>51</v>
      </c>
      <c r="P14" s="69"/>
      <c r="Q14" s="69"/>
      <c r="R14" s="47" t="s">
        <v>49</v>
      </c>
      <c r="S14" s="47" t="s">
        <v>50</v>
      </c>
      <c r="T14" s="47" t="s">
        <v>51</v>
      </c>
      <c r="U14" s="69"/>
      <c r="V14" s="69"/>
      <c r="W14" s="47" t="s">
        <v>49</v>
      </c>
      <c r="X14" s="47" t="s">
        <v>50</v>
      </c>
      <c r="Y14" s="47" t="s">
        <v>51</v>
      </c>
      <c r="Z14" s="69"/>
      <c r="AA14" s="69"/>
      <c r="AB14" s="47" t="s">
        <v>49</v>
      </c>
      <c r="AC14" s="47" t="s">
        <v>50</v>
      </c>
      <c r="AD14" s="47" t="s">
        <v>51</v>
      </c>
      <c r="AE14" s="69"/>
      <c r="AF14" s="69"/>
    </row>
    <row r="15" spans="1:32" s="11" customFormat="1" x14ac:dyDescent="0.25">
      <c r="A15" s="73" t="s">
        <v>43</v>
      </c>
      <c r="B15" s="74">
        <v>60</v>
      </c>
      <c r="C15" s="53"/>
      <c r="D15" s="53"/>
      <c r="E15" s="53"/>
      <c r="F15" s="48">
        <f>(C15+D15+E15)/100</f>
        <v>0</v>
      </c>
      <c r="G15" s="43">
        <f>(F15*B15)</f>
        <v>0</v>
      </c>
      <c r="H15" s="53"/>
      <c r="I15" s="53"/>
      <c r="J15" s="53"/>
      <c r="K15" s="48">
        <f>(H15+I15+J15)/100</f>
        <v>0</v>
      </c>
      <c r="L15" s="43">
        <f>(K15*G15)</f>
        <v>0</v>
      </c>
      <c r="M15" s="53"/>
      <c r="N15" s="53"/>
      <c r="O15" s="53"/>
      <c r="P15" s="48">
        <f>(M15+N15+O15)/100</f>
        <v>0</v>
      </c>
      <c r="Q15" s="43">
        <f>(P15*L15)</f>
        <v>0</v>
      </c>
      <c r="R15" s="53"/>
      <c r="S15" s="53"/>
      <c r="T15" s="53"/>
      <c r="U15" s="48">
        <f>(R15+S15+T15)/100</f>
        <v>0</v>
      </c>
      <c r="V15" s="43">
        <f>(U15*Q15)</f>
        <v>0</v>
      </c>
      <c r="W15" s="53"/>
      <c r="X15" s="53"/>
      <c r="Y15" s="53"/>
      <c r="Z15" s="48">
        <f>(W15+X15+Y15)/100</f>
        <v>0</v>
      </c>
      <c r="AA15" s="43">
        <f>(Z15*V15)</f>
        <v>0</v>
      </c>
      <c r="AB15" s="53"/>
      <c r="AC15" s="53"/>
      <c r="AD15" s="53"/>
      <c r="AE15" s="48">
        <f>(AB15+AC15+AD15)/100</f>
        <v>0</v>
      </c>
      <c r="AF15" s="43">
        <f>(AE15*AA15)</f>
        <v>0</v>
      </c>
    </row>
    <row r="16" spans="1:32" s="11" customFormat="1" x14ac:dyDescent="0.25">
      <c r="A16" s="73" t="s">
        <v>57</v>
      </c>
      <c r="B16" s="74">
        <v>10</v>
      </c>
      <c r="C16" s="53"/>
      <c r="D16" s="53"/>
      <c r="E16" s="53"/>
      <c r="F16" s="48">
        <f t="shared" ref="F16:F21" si="0">(C16+D16+E16)/100</f>
        <v>0</v>
      </c>
      <c r="G16" s="43">
        <f t="shared" ref="G16:G21" si="1">(F16*B16)</f>
        <v>0</v>
      </c>
      <c r="H16" s="53"/>
      <c r="I16" s="53"/>
      <c r="J16" s="53"/>
      <c r="K16" s="48">
        <f t="shared" ref="K16:K21" si="2">(H16+I16+J16)/100</f>
        <v>0</v>
      </c>
      <c r="L16" s="43">
        <f t="shared" ref="L16:L21" si="3">(K16*G16)</f>
        <v>0</v>
      </c>
      <c r="M16" s="53"/>
      <c r="N16" s="53"/>
      <c r="O16" s="53"/>
      <c r="P16" s="48">
        <f t="shared" ref="P16:P21" si="4">(M16+N16+O16)/100</f>
        <v>0</v>
      </c>
      <c r="Q16" s="43">
        <f t="shared" ref="Q16:Q21" si="5">(P16*L16)</f>
        <v>0</v>
      </c>
      <c r="R16" s="53"/>
      <c r="S16" s="53"/>
      <c r="T16" s="53"/>
      <c r="U16" s="48">
        <f t="shared" ref="U16:U21" si="6">(R16+S16+T16)/100</f>
        <v>0</v>
      </c>
      <c r="V16" s="43">
        <f t="shared" ref="V16:V21" si="7">(U16*Q16)</f>
        <v>0</v>
      </c>
      <c r="W16" s="53"/>
      <c r="X16" s="53"/>
      <c r="Y16" s="53"/>
      <c r="Z16" s="48">
        <f t="shared" ref="Z16:Z21" si="8">(W16+X16+Y16)/100</f>
        <v>0</v>
      </c>
      <c r="AA16" s="43">
        <f t="shared" ref="AA16:AA21" si="9">(Z16*V16)</f>
        <v>0</v>
      </c>
      <c r="AB16" s="53"/>
      <c r="AC16" s="53"/>
      <c r="AD16" s="53"/>
      <c r="AE16" s="48">
        <f t="shared" ref="AE16:AE21" si="10">(AB16+AC16+AD16)/100</f>
        <v>0</v>
      </c>
      <c r="AF16" s="43">
        <f t="shared" ref="AF16:AF21" si="11">(AE16*AA16)</f>
        <v>0</v>
      </c>
    </row>
    <row r="17" spans="1:32" s="11" customFormat="1" x14ac:dyDescent="0.25">
      <c r="A17" s="73" t="s">
        <v>55</v>
      </c>
      <c r="B17" s="74">
        <v>5</v>
      </c>
      <c r="C17" s="53"/>
      <c r="D17" s="53"/>
      <c r="E17" s="53"/>
      <c r="F17" s="48">
        <f t="shared" si="0"/>
        <v>0</v>
      </c>
      <c r="G17" s="43">
        <f t="shared" si="1"/>
        <v>0</v>
      </c>
      <c r="H17" s="53"/>
      <c r="I17" s="53"/>
      <c r="J17" s="53"/>
      <c r="K17" s="48">
        <f t="shared" si="2"/>
        <v>0</v>
      </c>
      <c r="L17" s="43">
        <f t="shared" si="3"/>
        <v>0</v>
      </c>
      <c r="M17" s="53"/>
      <c r="N17" s="53"/>
      <c r="O17" s="53"/>
      <c r="P17" s="48">
        <f t="shared" si="4"/>
        <v>0</v>
      </c>
      <c r="Q17" s="43">
        <f t="shared" si="5"/>
        <v>0</v>
      </c>
      <c r="R17" s="53"/>
      <c r="S17" s="53"/>
      <c r="T17" s="53"/>
      <c r="U17" s="48">
        <f t="shared" si="6"/>
        <v>0</v>
      </c>
      <c r="V17" s="43">
        <f t="shared" si="7"/>
        <v>0</v>
      </c>
      <c r="W17" s="53"/>
      <c r="X17" s="53"/>
      <c r="Y17" s="53"/>
      <c r="Z17" s="48">
        <f t="shared" si="8"/>
        <v>0</v>
      </c>
      <c r="AA17" s="43">
        <f t="shared" si="9"/>
        <v>0</v>
      </c>
      <c r="AB17" s="53"/>
      <c r="AC17" s="53"/>
      <c r="AD17" s="53"/>
      <c r="AE17" s="48">
        <f t="shared" si="10"/>
        <v>0</v>
      </c>
      <c r="AF17" s="43">
        <f t="shared" si="11"/>
        <v>0</v>
      </c>
    </row>
    <row r="18" spans="1:32" s="11" customFormat="1" x14ac:dyDescent="0.25">
      <c r="A18" s="73" t="s">
        <v>56</v>
      </c>
      <c r="B18" s="74">
        <v>5</v>
      </c>
      <c r="C18" s="53"/>
      <c r="D18" s="53"/>
      <c r="E18" s="53"/>
      <c r="F18" s="48">
        <f t="shared" si="0"/>
        <v>0</v>
      </c>
      <c r="G18" s="43">
        <f t="shared" si="1"/>
        <v>0</v>
      </c>
      <c r="H18" s="53"/>
      <c r="I18" s="53"/>
      <c r="J18" s="53"/>
      <c r="K18" s="48">
        <f t="shared" si="2"/>
        <v>0</v>
      </c>
      <c r="L18" s="43">
        <f t="shared" si="3"/>
        <v>0</v>
      </c>
      <c r="M18" s="53"/>
      <c r="N18" s="53"/>
      <c r="O18" s="53"/>
      <c r="P18" s="48">
        <f t="shared" si="4"/>
        <v>0</v>
      </c>
      <c r="Q18" s="43">
        <f t="shared" si="5"/>
        <v>0</v>
      </c>
      <c r="R18" s="53"/>
      <c r="S18" s="53"/>
      <c r="T18" s="53"/>
      <c r="U18" s="48">
        <f t="shared" si="6"/>
        <v>0</v>
      </c>
      <c r="V18" s="43">
        <f t="shared" si="7"/>
        <v>0</v>
      </c>
      <c r="W18" s="53"/>
      <c r="X18" s="53"/>
      <c r="Y18" s="53"/>
      <c r="Z18" s="48">
        <f t="shared" si="8"/>
        <v>0</v>
      </c>
      <c r="AA18" s="43">
        <f t="shared" si="9"/>
        <v>0</v>
      </c>
      <c r="AB18" s="53"/>
      <c r="AC18" s="53"/>
      <c r="AD18" s="53"/>
      <c r="AE18" s="48">
        <f t="shared" si="10"/>
        <v>0</v>
      </c>
      <c r="AF18" s="43">
        <f t="shared" si="11"/>
        <v>0</v>
      </c>
    </row>
    <row r="19" spans="1:32" s="11" customFormat="1" x14ac:dyDescent="0.25">
      <c r="A19" s="73" t="s">
        <v>58</v>
      </c>
      <c r="B19" s="74">
        <v>5</v>
      </c>
      <c r="C19" s="53"/>
      <c r="D19" s="53"/>
      <c r="E19" s="53"/>
      <c r="F19" s="48">
        <f t="shared" ref="F19:F20" si="12">(C19+D19+E19)/100</f>
        <v>0</v>
      </c>
      <c r="G19" s="43">
        <f t="shared" ref="G19:G20" si="13">(F19*B19)</f>
        <v>0</v>
      </c>
      <c r="H19" s="53"/>
      <c r="I19" s="53"/>
      <c r="J19" s="53"/>
      <c r="K19" s="48">
        <f t="shared" ref="K19:K20" si="14">(H19+I19+J19)/100</f>
        <v>0</v>
      </c>
      <c r="L19" s="43">
        <f t="shared" ref="L19:L20" si="15">(K19*G19)</f>
        <v>0</v>
      </c>
      <c r="M19" s="53"/>
      <c r="N19" s="53"/>
      <c r="O19" s="53"/>
      <c r="P19" s="48">
        <f t="shared" ref="P19:P20" si="16">(M19+N19+O19)/100</f>
        <v>0</v>
      </c>
      <c r="Q19" s="43">
        <f t="shared" ref="Q19:Q20" si="17">(P19*L19)</f>
        <v>0</v>
      </c>
      <c r="R19" s="53"/>
      <c r="S19" s="53"/>
      <c r="T19" s="53"/>
      <c r="U19" s="48">
        <f t="shared" ref="U19:U20" si="18">(R19+S19+T19)/100</f>
        <v>0</v>
      </c>
      <c r="V19" s="43">
        <f t="shared" ref="V19:V20" si="19">(U19*Q19)</f>
        <v>0</v>
      </c>
      <c r="W19" s="53"/>
      <c r="X19" s="53"/>
      <c r="Y19" s="53"/>
      <c r="Z19" s="48">
        <f t="shared" ref="Z19:Z20" si="20">(W19+X19+Y19)/100</f>
        <v>0</v>
      </c>
      <c r="AA19" s="43">
        <f t="shared" ref="AA19:AA20" si="21">(Z19*V19)</f>
        <v>0</v>
      </c>
      <c r="AB19" s="53"/>
      <c r="AC19" s="53"/>
      <c r="AD19" s="53"/>
      <c r="AE19" s="48">
        <f t="shared" ref="AE19:AE20" si="22">(AB19+AC19+AD19)/100</f>
        <v>0</v>
      </c>
      <c r="AF19" s="43">
        <f t="shared" ref="AF19:AF20" si="23">(AE19*AA19)</f>
        <v>0</v>
      </c>
    </row>
    <row r="20" spans="1:32" s="11" customFormat="1" x14ac:dyDescent="0.25">
      <c r="A20" s="73" t="s">
        <v>59</v>
      </c>
      <c r="B20" s="74">
        <v>5</v>
      </c>
      <c r="C20" s="53"/>
      <c r="D20" s="53"/>
      <c r="E20" s="53"/>
      <c r="F20" s="48">
        <f t="shared" si="12"/>
        <v>0</v>
      </c>
      <c r="G20" s="43">
        <f t="shared" si="13"/>
        <v>0</v>
      </c>
      <c r="H20" s="53"/>
      <c r="I20" s="53"/>
      <c r="J20" s="53"/>
      <c r="K20" s="48">
        <f t="shared" si="14"/>
        <v>0</v>
      </c>
      <c r="L20" s="43">
        <f t="shared" si="15"/>
        <v>0</v>
      </c>
      <c r="M20" s="53"/>
      <c r="N20" s="53"/>
      <c r="O20" s="53"/>
      <c r="P20" s="48">
        <f t="shared" si="16"/>
        <v>0</v>
      </c>
      <c r="Q20" s="43">
        <f t="shared" si="17"/>
        <v>0</v>
      </c>
      <c r="R20" s="53"/>
      <c r="S20" s="53"/>
      <c r="T20" s="53"/>
      <c r="U20" s="48">
        <f t="shared" si="18"/>
        <v>0</v>
      </c>
      <c r="V20" s="43">
        <f t="shared" si="19"/>
        <v>0</v>
      </c>
      <c r="W20" s="53"/>
      <c r="X20" s="53"/>
      <c r="Y20" s="53"/>
      <c r="Z20" s="48">
        <f t="shared" si="20"/>
        <v>0</v>
      </c>
      <c r="AA20" s="43">
        <f t="shared" si="21"/>
        <v>0</v>
      </c>
      <c r="AB20" s="53"/>
      <c r="AC20" s="53"/>
      <c r="AD20" s="53"/>
      <c r="AE20" s="48">
        <f t="shared" si="22"/>
        <v>0</v>
      </c>
      <c r="AF20" s="43">
        <f t="shared" si="23"/>
        <v>0</v>
      </c>
    </row>
    <row r="21" spans="1:32" s="11" customFormat="1" x14ac:dyDescent="0.25">
      <c r="A21" s="75" t="s">
        <v>44</v>
      </c>
      <c r="B21" s="76">
        <v>10</v>
      </c>
      <c r="C21" s="53"/>
      <c r="D21" s="53"/>
      <c r="E21" s="53"/>
      <c r="F21" s="48">
        <f t="shared" si="0"/>
        <v>0</v>
      </c>
      <c r="G21" s="43">
        <f t="shared" si="1"/>
        <v>0</v>
      </c>
      <c r="H21" s="53"/>
      <c r="I21" s="53"/>
      <c r="J21" s="53"/>
      <c r="K21" s="48">
        <f t="shared" si="2"/>
        <v>0</v>
      </c>
      <c r="L21" s="43">
        <f t="shared" si="3"/>
        <v>0</v>
      </c>
      <c r="M21" s="53"/>
      <c r="N21" s="53"/>
      <c r="O21" s="53"/>
      <c r="P21" s="48">
        <f t="shared" si="4"/>
        <v>0</v>
      </c>
      <c r="Q21" s="43">
        <f t="shared" si="5"/>
        <v>0</v>
      </c>
      <c r="R21" s="53"/>
      <c r="S21" s="53"/>
      <c r="T21" s="53"/>
      <c r="U21" s="48">
        <f t="shared" si="6"/>
        <v>0</v>
      </c>
      <c r="V21" s="43">
        <f t="shared" si="7"/>
        <v>0</v>
      </c>
      <c r="W21" s="53"/>
      <c r="X21" s="53"/>
      <c r="Y21" s="53"/>
      <c r="Z21" s="48">
        <f t="shared" si="8"/>
        <v>0</v>
      </c>
      <c r="AA21" s="43">
        <f t="shared" si="9"/>
        <v>0</v>
      </c>
      <c r="AB21" s="53"/>
      <c r="AC21" s="53"/>
      <c r="AD21" s="53"/>
      <c r="AE21" s="48">
        <f t="shared" si="10"/>
        <v>0</v>
      </c>
      <c r="AF21" s="43">
        <f t="shared" si="11"/>
        <v>0</v>
      </c>
    </row>
    <row r="22" spans="1:32" s="11" customFormat="1" ht="16.5" x14ac:dyDescent="0.3">
      <c r="A22" s="45" t="s">
        <v>6</v>
      </c>
      <c r="B22" s="41">
        <f>SUM(B15:B21)</f>
        <v>100</v>
      </c>
      <c r="C22" s="54"/>
      <c r="D22" s="55"/>
      <c r="E22" s="55"/>
      <c r="F22" s="56"/>
      <c r="G22" s="43">
        <f>SUM(G15:G21)</f>
        <v>0</v>
      </c>
      <c r="H22" s="54"/>
      <c r="I22" s="55"/>
      <c r="J22" s="55"/>
      <c r="K22" s="56"/>
      <c r="L22" s="43">
        <f>SUM(L15:L21)</f>
        <v>0</v>
      </c>
      <c r="M22" s="54"/>
      <c r="N22" s="55"/>
      <c r="O22" s="55"/>
      <c r="P22" s="56"/>
      <c r="Q22" s="43">
        <f>SUM(Q15:Q21)</f>
        <v>0</v>
      </c>
      <c r="R22" s="54"/>
      <c r="S22" s="55"/>
      <c r="T22" s="55"/>
      <c r="U22" s="56"/>
      <c r="V22" s="43">
        <f>SUM(V15:V21)</f>
        <v>0</v>
      </c>
      <c r="W22" s="54"/>
      <c r="X22" s="55"/>
      <c r="Y22" s="55"/>
      <c r="Z22" s="56"/>
      <c r="AA22" s="43">
        <f>SUM(AA15:AA21)</f>
        <v>0</v>
      </c>
      <c r="AB22" s="54"/>
      <c r="AC22" s="55"/>
      <c r="AD22" s="55"/>
      <c r="AE22" s="56"/>
      <c r="AF22" s="43">
        <f>SUM(AF15:AF21)</f>
        <v>0</v>
      </c>
    </row>
    <row r="23" spans="1:32" s="11" customFormat="1" x14ac:dyDescent="0.25">
      <c r="A23" s="42" t="s">
        <v>5</v>
      </c>
      <c r="B23" s="60">
        <v>15</v>
      </c>
      <c r="G23" s="12">
        <f>SUM(G15:G21)*$B$25/100</f>
        <v>0</v>
      </c>
      <c r="L23" s="12">
        <f>SUM(L15:L21)*$B$25/100</f>
        <v>0</v>
      </c>
      <c r="Q23" s="12">
        <f>SUM(Q15:Q21)*$B$25/100</f>
        <v>0</v>
      </c>
      <c r="V23" s="12">
        <f>SUM(V15:V21)*$B$25/100</f>
        <v>0</v>
      </c>
      <c r="AA23" s="12">
        <f>SUM(AA15:AA21)*$B$25/100</f>
        <v>0</v>
      </c>
      <c r="AF23" s="12">
        <f>SUM(AF15:AF21)*$B$25/100</f>
        <v>0</v>
      </c>
    </row>
    <row r="24" spans="1:32" s="11" customForma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s="11" customForma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25">
      <c r="A26" s="2" t="s">
        <v>47</v>
      </c>
      <c r="B26" s="4" t="s">
        <v>42</v>
      </c>
      <c r="C26" s="65" t="s">
        <v>1</v>
      </c>
      <c r="D26" s="66"/>
      <c r="E26" s="66"/>
      <c r="F26" s="67"/>
      <c r="G26" s="4" t="s">
        <v>2</v>
      </c>
      <c r="H26" s="65" t="s">
        <v>1</v>
      </c>
      <c r="I26" s="66"/>
      <c r="J26" s="66"/>
      <c r="K26" s="67"/>
      <c r="L26" s="4" t="s">
        <v>2</v>
      </c>
      <c r="M26" s="65" t="s">
        <v>1</v>
      </c>
      <c r="N26" s="66"/>
      <c r="O26" s="66"/>
      <c r="P26" s="67"/>
      <c r="Q26" s="4" t="s">
        <v>2</v>
      </c>
      <c r="R26" s="65" t="s">
        <v>1</v>
      </c>
      <c r="S26" s="66"/>
      <c r="T26" s="66"/>
      <c r="U26" s="67"/>
      <c r="V26" s="4" t="s">
        <v>2</v>
      </c>
      <c r="W26" s="65" t="s">
        <v>1</v>
      </c>
      <c r="X26" s="66"/>
      <c r="Y26" s="66"/>
      <c r="Z26" s="67"/>
      <c r="AA26" s="4" t="s">
        <v>2</v>
      </c>
      <c r="AB26" s="65" t="s">
        <v>1</v>
      </c>
      <c r="AC26" s="66"/>
      <c r="AD26" s="66"/>
      <c r="AE26" s="67"/>
      <c r="AF26" s="4" t="s">
        <v>2</v>
      </c>
    </row>
    <row r="27" spans="1:32" x14ac:dyDescent="0.25">
      <c r="A27" s="71" t="s">
        <v>26</v>
      </c>
      <c r="B27" s="72">
        <v>40</v>
      </c>
      <c r="C27" s="52">
        <v>0</v>
      </c>
      <c r="D27" s="52"/>
      <c r="E27" s="52"/>
      <c r="F27" s="52"/>
      <c r="G27" s="57">
        <f t="shared" ref="G27:G29" si="24">+C27*$B27</f>
        <v>0</v>
      </c>
      <c r="H27" s="52">
        <v>0</v>
      </c>
      <c r="I27" s="52"/>
      <c r="J27" s="52"/>
      <c r="K27" s="52"/>
      <c r="L27" s="57">
        <f t="shared" ref="L27:L29" si="25">+H27*$B27</f>
        <v>0</v>
      </c>
      <c r="M27" s="52">
        <v>0</v>
      </c>
      <c r="N27" s="52"/>
      <c r="O27" s="52"/>
      <c r="P27" s="52"/>
      <c r="Q27" s="57">
        <f t="shared" ref="Q27:Q29" si="26">+M27*$B27</f>
        <v>0</v>
      </c>
      <c r="R27" s="52">
        <v>0</v>
      </c>
      <c r="S27" s="52"/>
      <c r="T27" s="52"/>
      <c r="U27" s="52"/>
      <c r="V27" s="57">
        <f t="shared" ref="V27:V29" si="27">+R27*$B27</f>
        <v>0</v>
      </c>
      <c r="W27" s="52">
        <v>0</v>
      </c>
      <c r="X27" s="52"/>
      <c r="Y27" s="52"/>
      <c r="Z27" s="52"/>
      <c r="AA27" s="57">
        <f t="shared" ref="AA27:AA29" si="28">+W27*$B27</f>
        <v>0</v>
      </c>
      <c r="AB27" s="52">
        <v>0</v>
      </c>
      <c r="AC27" s="52"/>
      <c r="AD27" s="52"/>
      <c r="AE27" s="52"/>
      <c r="AF27" s="57">
        <f t="shared" ref="AF27:AF29" si="29">+AB27*$B27</f>
        <v>0</v>
      </c>
    </row>
    <row r="28" spans="1:32" x14ac:dyDescent="0.25">
      <c r="A28" s="71" t="s">
        <v>27</v>
      </c>
      <c r="B28" s="72">
        <v>20</v>
      </c>
      <c r="C28" s="52">
        <v>0</v>
      </c>
      <c r="D28" s="52"/>
      <c r="E28" s="52"/>
      <c r="F28" s="52"/>
      <c r="G28" s="57">
        <f t="shared" si="24"/>
        <v>0</v>
      </c>
      <c r="H28" s="52">
        <v>0</v>
      </c>
      <c r="I28" s="52"/>
      <c r="J28" s="52"/>
      <c r="K28" s="52"/>
      <c r="L28" s="57">
        <f t="shared" si="25"/>
        <v>0</v>
      </c>
      <c r="M28" s="52">
        <v>0</v>
      </c>
      <c r="N28" s="52"/>
      <c r="O28" s="52"/>
      <c r="P28" s="52"/>
      <c r="Q28" s="57">
        <f t="shared" si="26"/>
        <v>0</v>
      </c>
      <c r="R28" s="52">
        <v>0</v>
      </c>
      <c r="S28" s="52"/>
      <c r="T28" s="52"/>
      <c r="U28" s="52"/>
      <c r="V28" s="57">
        <f t="shared" si="27"/>
        <v>0</v>
      </c>
      <c r="W28" s="52">
        <v>0</v>
      </c>
      <c r="X28" s="52"/>
      <c r="Y28" s="52"/>
      <c r="Z28" s="52"/>
      <c r="AA28" s="57">
        <f t="shared" si="28"/>
        <v>0</v>
      </c>
      <c r="AB28" s="52">
        <v>0</v>
      </c>
      <c r="AC28" s="52"/>
      <c r="AD28" s="52"/>
      <c r="AE28" s="52"/>
      <c r="AF28" s="57">
        <f t="shared" si="29"/>
        <v>0</v>
      </c>
    </row>
    <row r="29" spans="1:32" x14ac:dyDescent="0.25">
      <c r="A29" s="71" t="s">
        <v>23</v>
      </c>
      <c r="B29" s="72">
        <v>40</v>
      </c>
      <c r="C29" s="52">
        <v>0</v>
      </c>
      <c r="D29" s="52"/>
      <c r="E29" s="52"/>
      <c r="F29" s="52"/>
      <c r="G29" s="57">
        <f t="shared" si="24"/>
        <v>0</v>
      </c>
      <c r="H29" s="52">
        <v>0</v>
      </c>
      <c r="I29" s="52"/>
      <c r="J29" s="52"/>
      <c r="K29" s="52"/>
      <c r="L29" s="57">
        <f t="shared" si="25"/>
        <v>0</v>
      </c>
      <c r="M29" s="52">
        <v>0</v>
      </c>
      <c r="N29" s="52"/>
      <c r="O29" s="52"/>
      <c r="P29" s="52"/>
      <c r="Q29" s="57">
        <f t="shared" si="26"/>
        <v>0</v>
      </c>
      <c r="R29" s="52">
        <v>0</v>
      </c>
      <c r="S29" s="52"/>
      <c r="T29" s="52"/>
      <c r="U29" s="52"/>
      <c r="V29" s="57">
        <f t="shared" si="27"/>
        <v>0</v>
      </c>
      <c r="W29" s="52">
        <v>0</v>
      </c>
      <c r="X29" s="52"/>
      <c r="Y29" s="52"/>
      <c r="Z29" s="52"/>
      <c r="AA29" s="57">
        <f t="shared" si="28"/>
        <v>0</v>
      </c>
      <c r="AB29" s="52">
        <v>0</v>
      </c>
      <c r="AC29" s="52"/>
      <c r="AD29" s="52"/>
      <c r="AE29" s="52"/>
      <c r="AF29" s="57">
        <f t="shared" si="29"/>
        <v>0</v>
      </c>
    </row>
    <row r="30" spans="1:32" x14ac:dyDescent="0.25">
      <c r="A30" s="44" t="s">
        <v>6</v>
      </c>
      <c r="B30" s="13">
        <f t="shared" ref="B30:G30" si="30">SUM(B27:B29)</f>
        <v>100</v>
      </c>
      <c r="C30" s="14">
        <f t="shared" si="30"/>
        <v>0</v>
      </c>
      <c r="D30" s="46"/>
      <c r="E30" s="46"/>
      <c r="F30" s="8"/>
      <c r="G30" s="7">
        <f t="shared" si="30"/>
        <v>0</v>
      </c>
      <c r="H30" s="14">
        <f t="shared" ref="H30" si="31">SUM(H27:H29)</f>
        <v>0</v>
      </c>
      <c r="I30" s="46"/>
      <c r="J30" s="46"/>
      <c r="K30" s="8"/>
      <c r="L30" s="7">
        <f t="shared" ref="L30:M30" si="32">SUM(L27:L29)</f>
        <v>0</v>
      </c>
      <c r="M30" s="14">
        <f t="shared" si="32"/>
        <v>0</v>
      </c>
      <c r="N30" s="46"/>
      <c r="O30" s="46"/>
      <c r="P30" s="8"/>
      <c r="Q30" s="7">
        <f t="shared" ref="Q30:R30" si="33">SUM(Q27:Q29)</f>
        <v>0</v>
      </c>
      <c r="R30" s="14">
        <f t="shared" si="33"/>
        <v>0</v>
      </c>
      <c r="S30" s="46"/>
      <c r="T30" s="46"/>
      <c r="U30" s="8"/>
      <c r="V30" s="7">
        <f t="shared" ref="V30:W30" si="34">SUM(V27:V29)</f>
        <v>0</v>
      </c>
      <c r="W30" s="14">
        <f t="shared" si="34"/>
        <v>0</v>
      </c>
      <c r="X30" s="46"/>
      <c r="Y30" s="46"/>
      <c r="Z30" s="8"/>
      <c r="AA30" s="7">
        <f t="shared" ref="AA30:AB30" si="35">SUM(AA27:AA29)</f>
        <v>0</v>
      </c>
      <c r="AB30" s="14">
        <f t="shared" si="35"/>
        <v>0</v>
      </c>
      <c r="AC30" s="46"/>
      <c r="AD30" s="46"/>
      <c r="AE30" s="8"/>
      <c r="AF30" s="7">
        <f t="shared" ref="AF30" si="36">SUM(AF27:AF29)</f>
        <v>0</v>
      </c>
    </row>
    <row r="31" spans="1:32" x14ac:dyDescent="0.25">
      <c r="A31" s="15" t="s">
        <v>5</v>
      </c>
      <c r="B31" s="10">
        <v>15</v>
      </c>
      <c r="C31" s="16"/>
      <c r="D31" s="16"/>
      <c r="E31" s="16"/>
      <c r="F31" s="16"/>
      <c r="G31" s="12">
        <f>+G30*$B$31/100</f>
        <v>0</v>
      </c>
      <c r="H31" s="16"/>
      <c r="I31" s="16"/>
      <c r="J31" s="16"/>
      <c r="K31" s="16"/>
      <c r="L31" s="12">
        <f>+L30*$B$31/100</f>
        <v>0</v>
      </c>
      <c r="M31" s="16"/>
      <c r="N31" s="16"/>
      <c r="O31" s="16"/>
      <c r="P31" s="16"/>
      <c r="Q31" s="12">
        <f>+Q30*$B$31/100</f>
        <v>0</v>
      </c>
      <c r="R31" s="16"/>
      <c r="S31" s="16"/>
      <c r="T31" s="16"/>
      <c r="U31" s="16"/>
      <c r="V31" s="12">
        <f>+V30*$B$31/100</f>
        <v>0</v>
      </c>
      <c r="W31" s="16"/>
      <c r="X31" s="16"/>
      <c r="Y31" s="16"/>
      <c r="Z31" s="16"/>
      <c r="AA31" s="12">
        <f>+AA30*$B$31/100</f>
        <v>0</v>
      </c>
      <c r="AB31" s="16"/>
      <c r="AC31" s="16"/>
      <c r="AD31" s="16"/>
      <c r="AE31" s="16"/>
      <c r="AF31" s="12">
        <f>+AF30*$B$31/100</f>
        <v>0</v>
      </c>
    </row>
    <row r="32" spans="1:32" s="11" customFormat="1" x14ac:dyDescent="0.25">
      <c r="A32" s="2"/>
      <c r="B32" s="2"/>
      <c r="C32" s="2"/>
      <c r="D32" s="2"/>
      <c r="E32" s="2"/>
      <c r="F32" s="2"/>
      <c r="G32" s="17"/>
      <c r="H32" s="2"/>
      <c r="I32" s="2"/>
      <c r="J32" s="2"/>
      <c r="K32" s="2"/>
      <c r="L32" s="17"/>
      <c r="M32" s="2"/>
      <c r="N32" s="2"/>
      <c r="O32" s="2"/>
      <c r="P32" s="2"/>
      <c r="Q32" s="17"/>
      <c r="R32" s="2"/>
      <c r="S32" s="2"/>
      <c r="T32" s="2"/>
      <c r="U32" s="2"/>
      <c r="V32" s="17"/>
      <c r="W32" s="2"/>
      <c r="X32" s="2"/>
      <c r="Y32" s="2"/>
      <c r="Z32" s="2"/>
      <c r="AA32" s="17"/>
      <c r="AB32" s="2"/>
      <c r="AC32" s="2"/>
      <c r="AD32" s="2"/>
      <c r="AE32" s="2"/>
      <c r="AF32" s="17"/>
    </row>
    <row r="33" spans="1:32" x14ac:dyDescent="0.25">
      <c r="A33" s="18" t="s">
        <v>7</v>
      </c>
      <c r="C33" s="11"/>
      <c r="D33" s="11"/>
      <c r="E33" s="11"/>
      <c r="F33" s="11"/>
      <c r="G33" s="19" t="str">
        <f>IF(G11=0, " ",(+G11+G31))</f>
        <v xml:space="preserve"> </v>
      </c>
      <c r="H33" s="11"/>
      <c r="I33" s="11"/>
      <c r="J33" s="11"/>
      <c r="K33" s="11"/>
      <c r="L33" s="19" t="str">
        <f>IF(L11=0, " ",(+L11+L31))</f>
        <v xml:space="preserve"> </v>
      </c>
      <c r="M33" s="11"/>
      <c r="N33" s="11"/>
      <c r="O33" s="11"/>
      <c r="P33" s="11"/>
      <c r="Q33" s="19" t="str">
        <f>IF(Q11=0, " ",(+Q11+Q31))</f>
        <v xml:space="preserve"> </v>
      </c>
      <c r="R33" s="11"/>
      <c r="S33" s="11"/>
      <c r="T33" s="11"/>
      <c r="U33" s="11"/>
      <c r="V33" s="19" t="str">
        <f>IF(V11=0, " ",(+V11+V31))</f>
        <v xml:space="preserve"> </v>
      </c>
      <c r="W33" s="11"/>
      <c r="X33" s="11"/>
      <c r="Y33" s="11"/>
      <c r="Z33" s="11"/>
      <c r="AA33" s="19" t="str">
        <f>IF(AA11=0, " ",(+AA11+AA31))</f>
        <v xml:space="preserve"> </v>
      </c>
      <c r="AB33" s="11"/>
      <c r="AC33" s="11"/>
      <c r="AD33" s="11"/>
      <c r="AE33" s="11"/>
      <c r="AF33" s="19" t="str">
        <f>IF(AF11=0, " ",(+AF11+AF31))</f>
        <v xml:space="preserve"> </v>
      </c>
    </row>
    <row r="34" spans="1:32" x14ac:dyDescent="0.25">
      <c r="A34" s="20"/>
      <c r="B34" s="21"/>
      <c r="C34" s="21"/>
      <c r="D34" s="21"/>
      <c r="E34" s="21"/>
      <c r="F34" s="21"/>
      <c r="G34" s="22" t="e">
        <f>RANK(G33,$G$33:$G$33,0)</f>
        <v>#VALUE!</v>
      </c>
      <c r="H34" s="21"/>
      <c r="I34" s="21"/>
      <c r="J34" s="21"/>
      <c r="K34" s="21"/>
      <c r="L34" s="22" t="e">
        <f>RANK(L33,$G$33:$G$33,0)</f>
        <v>#VALUE!</v>
      </c>
      <c r="M34" s="21"/>
      <c r="N34" s="21"/>
      <c r="O34" s="21"/>
      <c r="P34" s="21"/>
      <c r="Q34" s="22" t="e">
        <f>RANK(Q33,$G$33:$G$33,0)</f>
        <v>#VALUE!</v>
      </c>
      <c r="R34" s="21"/>
      <c r="S34" s="21"/>
      <c r="T34" s="21"/>
      <c r="U34" s="21"/>
      <c r="V34" s="22" t="e">
        <f>RANK(V33,$G$33:$G$33,0)</f>
        <v>#VALUE!</v>
      </c>
      <c r="W34" s="21"/>
      <c r="X34" s="21"/>
      <c r="Y34" s="21"/>
      <c r="Z34" s="21"/>
      <c r="AA34" s="22" t="e">
        <f>RANK(AA33,$G$33:$G$33,0)</f>
        <v>#VALUE!</v>
      </c>
      <c r="AB34" s="21"/>
      <c r="AC34" s="21"/>
      <c r="AD34" s="21"/>
      <c r="AE34" s="21"/>
      <c r="AF34" s="22" t="e">
        <f>RANK(AF33,$G$33:$G$33,0)</f>
        <v>#VALUE!</v>
      </c>
    </row>
    <row r="35" spans="1:32" x14ac:dyDescent="0.25">
      <c r="B35" s="23"/>
      <c r="C35" s="21"/>
      <c r="D35" s="21"/>
      <c r="E35" s="21"/>
      <c r="F35" s="21"/>
      <c r="G35" s="24"/>
      <c r="H35" s="21"/>
      <c r="I35" s="21"/>
      <c r="J35" s="21"/>
      <c r="K35" s="21"/>
      <c r="L35" s="24"/>
      <c r="M35" s="21"/>
      <c r="N35" s="21"/>
      <c r="O35" s="21"/>
      <c r="P35" s="21"/>
      <c r="Q35" s="24"/>
      <c r="R35" s="21"/>
      <c r="S35" s="21"/>
      <c r="T35" s="21"/>
      <c r="U35" s="21"/>
      <c r="V35" s="24"/>
      <c r="W35" s="21"/>
      <c r="X35" s="21"/>
      <c r="Y35" s="21"/>
      <c r="Z35" s="21"/>
      <c r="AA35" s="24"/>
      <c r="AB35" s="21"/>
      <c r="AC35" s="21"/>
      <c r="AD35" s="21"/>
      <c r="AE35" s="21"/>
      <c r="AF35" s="24"/>
    </row>
    <row r="36" spans="1:32" x14ac:dyDescent="0.25">
      <c r="A36" s="25" t="s">
        <v>8</v>
      </c>
      <c r="B36" s="21"/>
      <c r="C36" s="21"/>
      <c r="D36" s="21"/>
      <c r="E36" s="21"/>
      <c r="F36" s="21"/>
      <c r="G36" s="26"/>
      <c r="H36" s="21"/>
      <c r="I36" s="21"/>
      <c r="J36" s="21"/>
      <c r="K36" s="21"/>
      <c r="L36" s="26"/>
      <c r="M36" s="21"/>
      <c r="N36" s="21"/>
      <c r="O36" s="21"/>
      <c r="P36" s="21"/>
      <c r="Q36" s="26"/>
      <c r="R36" s="21"/>
      <c r="S36" s="21"/>
      <c r="T36" s="21"/>
      <c r="U36" s="21"/>
      <c r="V36" s="26"/>
      <c r="W36" s="21"/>
      <c r="X36" s="21"/>
      <c r="Y36" s="21"/>
      <c r="Z36" s="21"/>
      <c r="AA36" s="26"/>
      <c r="AB36" s="21"/>
      <c r="AC36" s="21"/>
      <c r="AD36" s="21"/>
      <c r="AE36" s="21"/>
      <c r="AF36" s="26"/>
    </row>
    <row r="37" spans="1:32" x14ac:dyDescent="0.25">
      <c r="G37" s="22" t="e">
        <f>RANK(G36,$G$36:$G$36,1)</f>
        <v>#N/A</v>
      </c>
      <c r="L37" s="22" t="e">
        <f>RANK(L36,$G$36:$G$36,1)</f>
        <v>#N/A</v>
      </c>
      <c r="Q37" s="22" t="e">
        <f>RANK(Q36,$G$36:$G$36,1)</f>
        <v>#N/A</v>
      </c>
      <c r="V37" s="22" t="e">
        <f>RANK(V36,$G$36:$G$36,1)</f>
        <v>#N/A</v>
      </c>
      <c r="AA37" s="22" t="e">
        <f>RANK(AA36,$G$36:$G$36,1)</f>
        <v>#N/A</v>
      </c>
      <c r="AF37" s="22" t="e">
        <f>RANK(AF36,$G$36:$G$36,1)</f>
        <v>#N/A</v>
      </c>
    </row>
    <row r="38" spans="1:32" x14ac:dyDescent="0.25">
      <c r="G38" s="17"/>
      <c r="L38" s="17"/>
      <c r="Q38" s="17"/>
      <c r="V38" s="17"/>
      <c r="AA38" s="17"/>
      <c r="AF38" s="17"/>
    </row>
    <row r="39" spans="1:32" x14ac:dyDescent="0.25">
      <c r="A39" s="27" t="s">
        <v>9</v>
      </c>
      <c r="G39" s="28" t="str">
        <f>IF(ISERROR(+G33/G36)," ",+G33/G36)</f>
        <v xml:space="preserve"> </v>
      </c>
      <c r="L39" s="28" t="str">
        <f>IF(ISERROR(+L33/L36)," ",+L33/L36)</f>
        <v xml:space="preserve"> </v>
      </c>
      <c r="Q39" s="28" t="str">
        <f>IF(ISERROR(+Q33/Q36)," ",+Q33/Q36)</f>
        <v xml:space="preserve"> </v>
      </c>
      <c r="V39" s="28" t="str">
        <f>IF(ISERROR(+V33/V36)," ",+V33/V36)</f>
        <v xml:space="preserve"> </v>
      </c>
      <c r="AA39" s="28" t="str">
        <f>IF(ISERROR(+AA33/AA36)," ",+AA33/AA36)</f>
        <v xml:space="preserve"> </v>
      </c>
      <c r="AF39" s="28" t="str">
        <f>IF(ISERROR(+AF33/AF36)," ",+AF33/AF36)</f>
        <v xml:space="preserve"> </v>
      </c>
    </row>
    <row r="40" spans="1:32" x14ac:dyDescent="0.25">
      <c r="A40" s="20"/>
      <c r="G40" s="17"/>
      <c r="L40" s="17"/>
      <c r="Q40" s="17"/>
      <c r="V40" s="17"/>
      <c r="AA40" s="17"/>
      <c r="AF40" s="17"/>
    </row>
    <row r="41" spans="1:32" x14ac:dyDescent="0.25">
      <c r="A41" s="29" t="s">
        <v>10</v>
      </c>
      <c r="B41" s="30"/>
      <c r="C41" s="30"/>
      <c r="D41" s="30"/>
      <c r="E41" s="30"/>
      <c r="F41" s="30"/>
      <c r="G41" s="31" t="str">
        <f>IF(ISERROR(RANK(G39,$G$39:$G$39,0)),"Ausschluss",RANK(G39,$G$39:$G$39,0))</f>
        <v>Ausschluss</v>
      </c>
      <c r="H41" s="30"/>
      <c r="I41" s="30"/>
      <c r="J41" s="30"/>
      <c r="K41" s="30"/>
      <c r="L41" s="31" t="str">
        <f>IF(ISERROR(RANK(L39,$G$39:$G$39,0)),"Ausschluss",RANK(L39,$G$39:$G$39,0))</f>
        <v>Ausschluss</v>
      </c>
      <c r="M41" s="30"/>
      <c r="N41" s="30"/>
      <c r="O41" s="30"/>
      <c r="P41" s="30"/>
      <c r="Q41" s="31" t="str">
        <f>IF(ISERROR(RANK(Q39,$G$39:$G$39,0)),"Ausschluss",RANK(Q39,$G$39:$G$39,0))</f>
        <v>Ausschluss</v>
      </c>
      <c r="R41" s="30"/>
      <c r="S41" s="30"/>
      <c r="T41" s="30"/>
      <c r="U41" s="30"/>
      <c r="V41" s="31" t="str">
        <f>IF(ISERROR(RANK(V39,$G$39:$G$39,0)),"Ausschluss",RANK(V39,$G$39:$G$39,0))</f>
        <v>Ausschluss</v>
      </c>
      <c r="W41" s="30"/>
      <c r="X41" s="30"/>
      <c r="Y41" s="30"/>
      <c r="Z41" s="30"/>
      <c r="AA41" s="31" t="str">
        <f>IF(ISERROR(RANK(AA39,$G$39:$G$39,0)),"Ausschluss",RANK(AA39,$G$39:$G$39,0))</f>
        <v>Ausschluss</v>
      </c>
      <c r="AB41" s="30"/>
      <c r="AC41" s="30"/>
      <c r="AD41" s="30"/>
      <c r="AE41" s="30"/>
      <c r="AF41" s="31" t="str">
        <f>IF(ISERROR(RANK(AF39,$G$39:$G$39,0)),"Ausschluss",RANK(AF39,$G$39:$G$39,0))</f>
        <v>Ausschluss</v>
      </c>
    </row>
    <row r="43" spans="1:32" ht="15.75" customHeight="1" x14ac:dyDescent="0.25">
      <c r="A43" s="32" t="s">
        <v>11</v>
      </c>
    </row>
    <row r="44" spans="1:32" ht="9" customHeight="1" x14ac:dyDescent="0.25">
      <c r="A44" s="33"/>
    </row>
    <row r="45" spans="1:32" x14ac:dyDescent="0.25">
      <c r="A45" s="76" t="s">
        <v>12</v>
      </c>
      <c r="B45" s="77" t="s">
        <v>13</v>
      </c>
    </row>
    <row r="46" spans="1:32" x14ac:dyDescent="0.25">
      <c r="A46" s="76" t="s">
        <v>14</v>
      </c>
      <c r="B46" s="77">
        <v>90</v>
      </c>
    </row>
    <row r="47" spans="1:32" x14ac:dyDescent="0.25">
      <c r="A47" s="76" t="s">
        <v>15</v>
      </c>
      <c r="B47" s="77">
        <v>80</v>
      </c>
    </row>
    <row r="48" spans="1:32" x14ac:dyDescent="0.25">
      <c r="A48" s="76" t="s">
        <v>16</v>
      </c>
      <c r="B48" s="77">
        <v>70</v>
      </c>
    </row>
    <row r="49" spans="1:2" x14ac:dyDescent="0.25">
      <c r="A49" s="76" t="s">
        <v>17</v>
      </c>
      <c r="B49" s="77" t="s">
        <v>18</v>
      </c>
    </row>
    <row r="50" spans="1:2" x14ac:dyDescent="0.25">
      <c r="A50" s="49" t="s">
        <v>19</v>
      </c>
    </row>
    <row r="51" spans="1:2" x14ac:dyDescent="0.25">
      <c r="A51" s="50"/>
    </row>
    <row r="52" spans="1:2" x14ac:dyDescent="0.25">
      <c r="A52" s="33"/>
    </row>
    <row r="53" spans="1:2" ht="15.75" customHeight="1" x14ac:dyDescent="0.25">
      <c r="A53" s="32" t="s">
        <v>52</v>
      </c>
    </row>
    <row r="88" spans="1:32" x14ac:dyDescent="0.25">
      <c r="A88" s="32" t="s">
        <v>20</v>
      </c>
    </row>
    <row r="89" spans="1:32" ht="9" customHeight="1" x14ac:dyDescent="0.25"/>
    <row r="90" spans="1:32" ht="31.5" x14ac:dyDescent="0.25">
      <c r="A90" s="78" t="s">
        <v>60</v>
      </c>
      <c r="B90" s="79" t="s">
        <v>28</v>
      </c>
      <c r="C90" s="79"/>
      <c r="D90" s="79"/>
      <c r="E90" s="79"/>
      <c r="F90" s="79"/>
      <c r="G90" s="79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</row>
    <row r="91" spans="1:32" ht="15.75" customHeight="1" x14ac:dyDescent="0.25">
      <c r="A91" s="80" t="s">
        <v>21</v>
      </c>
      <c r="B91" s="79" t="s">
        <v>39</v>
      </c>
      <c r="C91" s="79"/>
      <c r="D91" s="79"/>
      <c r="E91" s="79"/>
      <c r="F91" s="79"/>
      <c r="G91" s="79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</row>
    <row r="92" spans="1:32" ht="15.75" customHeight="1" x14ac:dyDescent="0.25">
      <c r="A92" s="80" t="s">
        <v>22</v>
      </c>
      <c r="B92" s="79" t="s">
        <v>40</v>
      </c>
      <c r="C92" s="79"/>
      <c r="D92" s="79"/>
      <c r="E92" s="79"/>
      <c r="F92" s="79"/>
      <c r="G92" s="79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</row>
    <row r="93" spans="1:32" ht="12.75" customHeight="1" x14ac:dyDescent="0.25">
      <c r="A93" s="81"/>
      <c r="B93" s="82"/>
      <c r="C93" s="82"/>
      <c r="D93" s="82"/>
      <c r="E93" s="82"/>
      <c r="F93" s="82"/>
      <c r="G93" s="82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</row>
    <row r="94" spans="1:32" ht="49.5" customHeight="1" x14ac:dyDescent="0.25">
      <c r="A94" s="83" t="s">
        <v>61</v>
      </c>
      <c r="B94" s="79" t="s">
        <v>28</v>
      </c>
      <c r="C94" s="79"/>
      <c r="D94" s="79"/>
      <c r="E94" s="79"/>
      <c r="F94" s="79"/>
      <c r="G94" s="79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</row>
    <row r="95" spans="1:32" ht="15.75" customHeight="1" x14ac:dyDescent="0.25">
      <c r="A95" s="84" t="s">
        <v>29</v>
      </c>
      <c r="B95" s="79" t="s">
        <v>31</v>
      </c>
      <c r="C95" s="79"/>
      <c r="D95" s="79"/>
      <c r="E95" s="79"/>
      <c r="F95" s="79"/>
      <c r="G95" s="79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</row>
    <row r="96" spans="1:32" ht="15.75" customHeight="1" x14ac:dyDescent="0.25">
      <c r="A96" s="80" t="s">
        <v>30</v>
      </c>
      <c r="B96" s="79" t="s">
        <v>32</v>
      </c>
      <c r="C96" s="79"/>
      <c r="D96" s="79"/>
      <c r="E96" s="79"/>
      <c r="F96" s="79"/>
      <c r="G96" s="79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</row>
    <row r="97" spans="1:32" ht="11.25" customHeight="1" x14ac:dyDescent="0.25">
      <c r="A97" s="85"/>
      <c r="B97" s="82"/>
      <c r="C97" s="82"/>
      <c r="D97" s="82"/>
      <c r="E97" s="82"/>
      <c r="F97" s="82"/>
      <c r="G97" s="82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</row>
    <row r="98" spans="1:32" ht="48.75" customHeight="1" x14ac:dyDescent="0.25">
      <c r="A98" s="83" t="s">
        <v>62</v>
      </c>
      <c r="B98" s="79" t="s">
        <v>28</v>
      </c>
      <c r="C98" s="79"/>
      <c r="D98" s="79"/>
      <c r="E98" s="79"/>
      <c r="F98" s="79"/>
      <c r="G98" s="79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</row>
    <row r="99" spans="1:32" x14ac:dyDescent="0.25">
      <c r="A99" s="84" t="s">
        <v>29</v>
      </c>
      <c r="B99" s="79" t="s">
        <v>31</v>
      </c>
      <c r="C99" s="79"/>
      <c r="D99" s="79"/>
      <c r="E99" s="79"/>
      <c r="F99" s="79"/>
      <c r="G99" s="79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</row>
    <row r="100" spans="1:32" x14ac:dyDescent="0.25">
      <c r="A100" s="80" t="s">
        <v>30</v>
      </c>
      <c r="B100" s="79" t="s">
        <v>32</v>
      </c>
      <c r="C100" s="79"/>
      <c r="D100" s="79"/>
      <c r="E100" s="79"/>
      <c r="F100" s="79"/>
      <c r="G100" s="79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</row>
    <row r="101" spans="1:32" x14ac:dyDescent="0.25">
      <c r="A101" s="38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</row>
    <row r="102" spans="1:32" ht="15.75" customHeight="1" x14ac:dyDescent="0.25">
      <c r="A102" s="34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</row>
    <row r="106" spans="1:32" ht="15.75" customHeight="1" x14ac:dyDescent="0.25"/>
  </sheetData>
  <mergeCells count="45">
    <mergeCell ref="B100:G100"/>
    <mergeCell ref="B90:G90"/>
    <mergeCell ref="B91:G91"/>
    <mergeCell ref="B92:G92"/>
    <mergeCell ref="B99:G99"/>
    <mergeCell ref="B94:G94"/>
    <mergeCell ref="B95:G95"/>
    <mergeCell ref="B98:G98"/>
    <mergeCell ref="B96:G96"/>
    <mergeCell ref="C5:F5"/>
    <mergeCell ref="C26:F26"/>
    <mergeCell ref="C13:E13"/>
    <mergeCell ref="F13:F14"/>
    <mergeCell ref="H4:L4"/>
    <mergeCell ref="H5:K5"/>
    <mergeCell ref="H13:J13"/>
    <mergeCell ref="K13:K14"/>
    <mergeCell ref="H26:K26"/>
    <mergeCell ref="G13:G14"/>
    <mergeCell ref="L13:L14"/>
    <mergeCell ref="C4:G4"/>
    <mergeCell ref="M4:Q4"/>
    <mergeCell ref="M5:P5"/>
    <mergeCell ref="M13:O13"/>
    <mergeCell ref="P13:P14"/>
    <mergeCell ref="M26:P26"/>
    <mergeCell ref="Q13:Q14"/>
    <mergeCell ref="R4:V4"/>
    <mergeCell ref="R5:U5"/>
    <mergeCell ref="R13:T13"/>
    <mergeCell ref="U13:U14"/>
    <mergeCell ref="R26:U26"/>
    <mergeCell ref="V13:V14"/>
    <mergeCell ref="W4:AA4"/>
    <mergeCell ref="W5:Z5"/>
    <mergeCell ref="W13:Y13"/>
    <mergeCell ref="Z13:Z14"/>
    <mergeCell ref="W26:Z26"/>
    <mergeCell ref="AA13:AA14"/>
    <mergeCell ref="AB4:AF4"/>
    <mergeCell ref="AB5:AE5"/>
    <mergeCell ref="AB13:AD13"/>
    <mergeCell ref="AE13:AE14"/>
    <mergeCell ref="AB26:AE26"/>
    <mergeCell ref="AF13:AF14"/>
  </mergeCells>
  <conditionalFormatting sqref="B6:B9 G15:G22 L15:L22 Q15:Q22 V15:V22 AA15:AA22 AF15:AF22">
    <cfRule type="cellIs" dxfId="13" priority="31" stopIfTrue="1" operator="lessThan">
      <formula>4</formula>
    </cfRule>
  </conditionalFormatting>
  <conditionalFormatting sqref="B27:B29">
    <cfRule type="cellIs" dxfId="12" priority="19" stopIfTrue="1" operator="lessThan">
      <formula>4</formula>
    </cfRule>
  </conditionalFormatting>
  <conditionalFormatting sqref="G6:G9 L6:L9 Q6:Q9 V6:V9 AA6:AA9 AF6:AF9">
    <cfRule type="cellIs" dxfId="11" priority="23" stopIfTrue="1" operator="lessThan">
      <formula>4</formula>
    </cfRule>
  </conditionalFormatting>
  <conditionalFormatting sqref="G11 L11 Q11 V11 AA11 AF11 G33 L33 Q33 V33 AA33 AF33">
    <cfRule type="cellIs" dxfId="10" priority="71" stopIfTrue="1" operator="equal">
      <formula>0</formula>
    </cfRule>
  </conditionalFormatting>
  <conditionalFormatting sqref="G23 L23 Q23 V23 AA23 AF23">
    <cfRule type="cellIs" dxfId="9" priority="7" stopIfTrue="1" operator="equal">
      <formula>0</formula>
    </cfRule>
  </conditionalFormatting>
  <conditionalFormatting sqref="G27:G29 L27:L29 Q27:Q29 V27:V29 AA27:AA29 AF27:AF29">
    <cfRule type="cellIs" dxfId="8" priority="13" stopIfTrue="1" operator="lessThan">
      <formula>4</formula>
    </cfRule>
  </conditionalFormatting>
  <conditionalFormatting sqref="G31">
    <cfRule type="cellIs" dxfId="7" priority="6" stopIfTrue="1" operator="equal">
      <formula>0</formula>
    </cfRule>
  </conditionalFormatting>
  <conditionalFormatting sqref="G34 L34 Q34 V34 AA34 AF34 G41 L41 Q41 V41 AA41 AF41">
    <cfRule type="cellIs" dxfId="6" priority="69" stopIfTrue="1" operator="equal">
      <formula>1</formula>
    </cfRule>
  </conditionalFormatting>
  <conditionalFormatting sqref="G37 L37 Q37 V37 AA37 AF37">
    <cfRule type="cellIs" dxfId="5" priority="30" stopIfTrue="1" operator="equal">
      <formula>1</formula>
    </cfRule>
  </conditionalFormatting>
  <conditionalFormatting sqref="L31">
    <cfRule type="cellIs" dxfId="4" priority="5" stopIfTrue="1" operator="equal">
      <formula>0</formula>
    </cfRule>
  </conditionalFormatting>
  <conditionalFormatting sqref="Q31">
    <cfRule type="cellIs" dxfId="3" priority="4" stopIfTrue="1" operator="equal">
      <formula>0</formula>
    </cfRule>
  </conditionalFormatting>
  <conditionalFormatting sqref="V31">
    <cfRule type="cellIs" dxfId="2" priority="3" stopIfTrue="1" operator="equal">
      <formula>0</formula>
    </cfRule>
  </conditionalFormatting>
  <conditionalFormatting sqref="AA31">
    <cfRule type="cellIs" dxfId="1" priority="2" stopIfTrue="1" operator="equal">
      <formula>0</formula>
    </cfRule>
  </conditionalFormatting>
  <conditionalFormatting sqref="AF31">
    <cfRule type="cellIs" dxfId="0" priority="1" stopIfTrue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4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Matrix</vt:lpstr>
    </vt:vector>
  </TitlesOfParts>
  <Company>ZIT-BB Polizei 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ZDPol Roick, Kathrin</dc:creator>
  <cp:lastModifiedBy>ZDPOL Kerstein, Doreen</cp:lastModifiedBy>
  <cp:lastPrinted>2026-02-05T09:52:22Z</cp:lastPrinted>
  <dcterms:created xsi:type="dcterms:W3CDTF">2021-07-21T08:24:18Z</dcterms:created>
  <dcterms:modified xsi:type="dcterms:W3CDTF">2026-03-02T09:30:28Z</dcterms:modified>
</cp:coreProperties>
</file>